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Computation &amp; Salary Details " sheetId="1" r:id="rId1"/>
  </sheets>
  <definedNames>
    <definedName name="_xlnm.Print_Area" localSheetId="0">'Computation &amp; Salary Details '!$A$1:$J$51</definedName>
  </definedNames>
  <calcPr calcId="124519"/>
  <extLst/>
</workbook>
</file>

<file path=xl/sharedStrings.xml><?xml version="1.0" encoding="utf-8"?>
<sst xmlns="http://schemas.openxmlformats.org/spreadsheetml/2006/main" count="64" uniqueCount="64">
  <si>
    <t>NEW SCHEME</t>
  </si>
  <si>
    <t xml:space="preserve">MAHATMA GANDHI UNIVERSITY </t>
  </si>
  <si>
    <t>(Please fill up the computation statement according to the instructions in the circular)</t>
  </si>
  <si>
    <t>Employee Details</t>
  </si>
  <si>
    <t xml:space="preserve">          NAME                                </t>
  </si>
  <si>
    <t>P F No.</t>
  </si>
  <si>
    <t xml:space="preserve">          DESIGNATION                </t>
  </si>
  <si>
    <t>PAN</t>
  </si>
  <si>
    <t xml:space="preserve">          SECTION                           </t>
  </si>
  <si>
    <t>Mobile No</t>
  </si>
  <si>
    <t>Income Details</t>
  </si>
  <si>
    <t>No.</t>
  </si>
  <si>
    <t>Particulars</t>
  </si>
  <si>
    <t>Amount Rs.</t>
  </si>
  <si>
    <t>For Office Use</t>
  </si>
  <si>
    <t>Gross Salary</t>
  </si>
  <si>
    <t xml:space="preserve">1.Income from House property </t>
  </si>
  <si>
    <t xml:space="preserve">2.Other Sources Income (Interest , Family Pension etc) </t>
  </si>
  <si>
    <t>3. Interest from Provident Fund for contributions exceeding Rs.5,00,000</t>
  </si>
  <si>
    <t>Less : Standard Deduction</t>
  </si>
  <si>
    <t>Gross Total Income</t>
  </si>
  <si>
    <t>Total Income (rounded off to the nearest multiple of 5)</t>
  </si>
  <si>
    <t>Tax on Total Income</t>
  </si>
  <si>
    <t>Less Rebate for the Income upto 7 Lakhs u/s 87 A (Max Rs.25000)</t>
  </si>
  <si>
    <t>Tax Payable (5-7)</t>
  </si>
  <si>
    <t>Health and Educational Cess [4% of (8)]</t>
  </si>
  <si>
    <t>Total Tax Payable [(8+9]</t>
  </si>
  <si>
    <t xml:space="preserve">Tax already deducted up to </t>
  </si>
  <si>
    <t>Balance Tax to be deducted [(10)-(11)]</t>
  </si>
  <si>
    <t xml:space="preserve">Less : Relief u/s 89 &amp; I.T. there after </t>
  </si>
  <si>
    <t>Income &amp; TDS Details</t>
  </si>
  <si>
    <t>Month</t>
  </si>
  <si>
    <t>Salary</t>
  </si>
  <si>
    <t>TDS</t>
  </si>
  <si>
    <t>Taxable Income</t>
  </si>
  <si>
    <t>Tax Rate</t>
  </si>
  <si>
    <t>Tax Details</t>
  </si>
  <si>
    <t>CESS</t>
  </si>
  <si>
    <t>Upto Rs.3,00,000</t>
  </si>
  <si>
    <t>NIL</t>
  </si>
  <si>
    <t>4 % of I T</t>
  </si>
  <si>
    <t>Rs.3,00,001-Rs.6,00,000</t>
  </si>
  <si>
    <t>5 % (T.I.-300000) :
 ( Less Rs.15000 in case T I is less than Rs.600,000)</t>
  </si>
  <si>
    <t>Rs.6,00,001-Rs. 9,00,000</t>
  </si>
  <si>
    <t>Rs.15,000 +10 % of (T I -6,00,000) ( Less Rs.25000 in case T I is less than Rs.700,000)</t>
  </si>
  <si>
    <t>Rs.9,00,001 - Rs.12,00,000</t>
  </si>
  <si>
    <t>Rs.45,000 + 15 % of (T I -9,00,000)</t>
  </si>
  <si>
    <t>Rs.12,00,001 - Rs.15,00,000</t>
  </si>
  <si>
    <t>Rs.90,000 + 20 % of (T I -12,00,000)</t>
  </si>
  <si>
    <t>D A Arrear-1</t>
  </si>
  <si>
    <t>Above Rs.15,00,000</t>
  </si>
  <si>
    <t>Rs.1,50,000 + 30 % of (T I -15,00,000)</t>
  </si>
  <si>
    <t>D A Arrear-2</t>
  </si>
  <si>
    <t>PR Arr. /other Arr.s</t>
  </si>
  <si>
    <t>ELS</t>
  </si>
  <si>
    <t>Fest. Allow./Bonus</t>
  </si>
  <si>
    <t>Total</t>
  </si>
  <si>
    <t>Declaration</t>
  </si>
  <si>
    <t xml:space="preserve">           I   _________________hereby declare that what is stated above is true to the best of my information and belief.</t>
  </si>
  <si>
    <t>Date :</t>
  </si>
  <si>
    <t>Signature :</t>
  </si>
  <si>
    <t>Statement of Computation of Income Tax - Financial Year 2024-25- Assessment Year 2025-26-ANTICIPATORY</t>
  </si>
  <si>
    <t>IT Rates for FY 2024-25 - Tax Regime - FA 2020-2021 (New Scheme)</t>
  </si>
  <si>
    <r>
      <t xml:space="preserve">Tax to be deducted per month from </t>
    </r>
    <r>
      <rPr>
        <b/>
        <sz val="9"/>
        <color rgb="FF000000"/>
        <rFont val="Times New Roman"/>
        <family val="1"/>
      </rPr>
      <t>March-2024</t>
    </r>
  </si>
</sst>
</file>

<file path=xl/styles.xml><?xml version="1.0" encoding="utf-8"?>
<styleSheet xmlns="http://schemas.openxmlformats.org/spreadsheetml/2006/main">
  <numFmts count="1">
    <numFmt numFmtId="164" formatCode="mm/yy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mbria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rgb="FFFFFFFF"/>
      <name val="Cambria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mbria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Protection="1">
      <protection locked="0"/>
    </xf>
    <xf numFmtId="0" fontId="10" fillId="0" borderId="1" xfId="0" applyFont="1" applyBorder="1" applyProtection="1"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/>
      <protection/>
    </xf>
    <xf numFmtId="1" fontId="11" fillId="2" borderId="1" xfId="0" applyNumberFormat="1" applyFont="1" applyFill="1" applyBorder="1" applyProtection="1">
      <protection/>
    </xf>
    <xf numFmtId="0" fontId="11" fillId="0" borderId="1" xfId="0" applyFont="1" applyBorder="1" applyProtection="1"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Protection="1">
      <protection/>
    </xf>
    <xf numFmtId="0" fontId="10" fillId="2" borderId="1" xfId="0" applyFont="1" applyFill="1" applyBorder="1" applyProtection="1">
      <protection/>
    </xf>
    <xf numFmtId="0" fontId="11" fillId="2" borderId="1" xfId="0" applyFont="1" applyFill="1" applyBorder="1" applyProtection="1">
      <protection/>
    </xf>
    <xf numFmtId="4" fontId="2" fillId="0" borderId="0" xfId="0" applyNumberFormat="1" applyFont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/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" fontId="5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40" sqref="A40:B40"/>
    </sheetView>
  </sheetViews>
  <sheetFormatPr defaultColWidth="9.140625" defaultRowHeight="15"/>
  <cols>
    <col min="1" max="1" width="3.57421875" style="1" customWidth="1"/>
    <col min="2" max="2" width="13.8515625" style="1" customWidth="1"/>
    <col min="3" max="3" width="10.28125" style="2" customWidth="1"/>
    <col min="4" max="4" width="10.57421875" style="2" customWidth="1"/>
    <col min="5" max="5" width="5.140625" style="2" customWidth="1"/>
    <col min="6" max="6" width="19.421875" style="2" customWidth="1"/>
    <col min="7" max="7" width="8.7109375" style="2" customWidth="1"/>
    <col min="8" max="8" width="15.7109375" style="2" customWidth="1"/>
    <col min="9" max="9" width="4.421875" style="2" customWidth="1"/>
    <col min="10" max="10" width="7.140625" style="3" customWidth="1"/>
    <col min="11" max="12" width="9.140625" style="3" customWidth="1"/>
    <col min="13" max="13" width="11.00390625" style="3" customWidth="1"/>
    <col min="14" max="34" width="9.140625" style="3" customWidth="1"/>
    <col min="35" max="1025" width="9.140625" style="2" customWidth="1"/>
  </cols>
  <sheetData>
    <row r="1" spans="1:10" ht="15.75">
      <c r="A1" s="48" t="s">
        <v>0</v>
      </c>
      <c r="B1" s="48"/>
      <c r="C1" s="49" t="s">
        <v>1</v>
      </c>
      <c r="D1" s="49"/>
      <c r="E1" s="49"/>
      <c r="F1" s="49"/>
      <c r="G1" s="49"/>
      <c r="H1" s="49"/>
      <c r="I1" s="49"/>
      <c r="J1" s="49"/>
    </row>
    <row r="2" spans="1:10" ht="15">
      <c r="A2" s="4"/>
      <c r="B2" s="4"/>
      <c r="C2" s="50" t="s">
        <v>2</v>
      </c>
      <c r="D2" s="50"/>
      <c r="E2" s="50"/>
      <c r="F2" s="50"/>
      <c r="G2" s="50"/>
      <c r="H2" s="50"/>
      <c r="I2" s="5"/>
      <c r="J2" s="6"/>
    </row>
    <row r="3" spans="1:10" ht="16.5" customHeight="1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3" t="s">
        <v>4</v>
      </c>
      <c r="B5" s="53"/>
      <c r="C5" s="53"/>
      <c r="D5" s="53"/>
      <c r="E5" s="53"/>
      <c r="F5" s="53"/>
      <c r="G5" s="7" t="s">
        <v>5</v>
      </c>
      <c r="H5" s="53"/>
      <c r="I5" s="53"/>
      <c r="J5" s="53"/>
    </row>
    <row r="6" spans="1:10" ht="15">
      <c r="A6" s="53" t="s">
        <v>6</v>
      </c>
      <c r="B6" s="53"/>
      <c r="C6" s="53"/>
      <c r="D6" s="53"/>
      <c r="E6" s="53"/>
      <c r="F6" s="53"/>
      <c r="G6" s="7" t="s">
        <v>7</v>
      </c>
      <c r="H6" s="53"/>
      <c r="I6" s="53"/>
      <c r="J6" s="53"/>
    </row>
    <row r="7" spans="1:10" ht="15">
      <c r="A7" s="53" t="s">
        <v>8</v>
      </c>
      <c r="B7" s="53"/>
      <c r="C7" s="53"/>
      <c r="D7" s="53"/>
      <c r="E7" s="53"/>
      <c r="F7" s="53"/>
      <c r="G7" s="7" t="s">
        <v>9</v>
      </c>
      <c r="H7" s="53"/>
      <c r="I7" s="53"/>
      <c r="J7" s="53"/>
    </row>
    <row r="8" spans="1:10" ht="15">
      <c r="A8" s="54" t="s">
        <v>10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" customHeight="1">
      <c r="A9" s="8" t="s">
        <v>11</v>
      </c>
      <c r="B9" s="55" t="s">
        <v>12</v>
      </c>
      <c r="C9" s="55"/>
      <c r="D9" s="55"/>
      <c r="E9" s="55"/>
      <c r="F9" s="55"/>
      <c r="G9" s="55"/>
      <c r="H9" s="9" t="s">
        <v>13</v>
      </c>
      <c r="I9" s="56" t="s">
        <v>14</v>
      </c>
      <c r="J9" s="56"/>
    </row>
    <row r="10" spans="1:10" ht="15" customHeight="1">
      <c r="A10" s="8">
        <v>1</v>
      </c>
      <c r="B10" s="57" t="s">
        <v>15</v>
      </c>
      <c r="C10" s="57"/>
      <c r="D10" s="57"/>
      <c r="E10" s="57"/>
      <c r="F10" s="57"/>
      <c r="G10" s="57"/>
      <c r="H10" s="10">
        <f>+C46</f>
        <v>0</v>
      </c>
      <c r="I10" s="55"/>
      <c r="J10" s="55"/>
    </row>
    <row r="11" spans="1:10" ht="14.25" customHeight="1">
      <c r="A11" s="58">
        <v>2</v>
      </c>
      <c r="B11" s="59" t="s">
        <v>16</v>
      </c>
      <c r="C11" s="59"/>
      <c r="D11" s="59"/>
      <c r="E11" s="59"/>
      <c r="F11" s="59"/>
      <c r="G11" s="59"/>
      <c r="H11" s="7"/>
      <c r="I11" s="55"/>
      <c r="J11" s="55"/>
    </row>
    <row r="12" spans="1:10" ht="13.5" customHeight="1">
      <c r="A12" s="58"/>
      <c r="B12" s="60" t="s">
        <v>17</v>
      </c>
      <c r="C12" s="60"/>
      <c r="D12" s="60"/>
      <c r="E12" s="60"/>
      <c r="F12" s="60"/>
      <c r="G12" s="60"/>
      <c r="H12" s="11"/>
      <c r="I12" s="55"/>
      <c r="J12" s="55"/>
    </row>
    <row r="13" spans="1:10" ht="12.75" customHeight="1">
      <c r="A13" s="58"/>
      <c r="B13" s="61" t="s">
        <v>18</v>
      </c>
      <c r="C13" s="61"/>
      <c r="D13" s="61"/>
      <c r="E13" s="61"/>
      <c r="F13" s="61"/>
      <c r="G13" s="61"/>
      <c r="H13" s="11"/>
      <c r="I13" s="55"/>
      <c r="J13" s="55"/>
    </row>
    <row r="14" spans="1:34" ht="14.25" customHeight="1">
      <c r="A14" s="12">
        <v>3</v>
      </c>
      <c r="B14" s="57" t="s">
        <v>19</v>
      </c>
      <c r="C14" s="57"/>
      <c r="D14" s="57"/>
      <c r="E14" s="57"/>
      <c r="F14" s="57"/>
      <c r="G14" s="57"/>
      <c r="H14" s="11">
        <v>-50000</v>
      </c>
      <c r="I14" s="62"/>
      <c r="J14" s="62"/>
      <c r="L14" s="6"/>
      <c r="AF14" s="2"/>
      <c r="AG14" s="2"/>
      <c r="AH14" s="2"/>
    </row>
    <row r="15" spans="1:10" ht="15" customHeight="1">
      <c r="A15" s="13">
        <v>4</v>
      </c>
      <c r="B15" s="63" t="s">
        <v>20</v>
      </c>
      <c r="C15" s="63"/>
      <c r="D15" s="63"/>
      <c r="E15" s="63"/>
      <c r="F15" s="63"/>
      <c r="G15" s="63"/>
      <c r="H15" s="14">
        <f>IF((H10+H11+H12+H13+H14)&lt;0,0,(H10+H11+H12+H13+H14))</f>
        <v>0</v>
      </c>
      <c r="I15" s="55"/>
      <c r="J15" s="55"/>
    </row>
    <row r="16" spans="1:10" ht="15.2" customHeight="1">
      <c r="A16" s="8">
        <v>5</v>
      </c>
      <c r="B16" s="57" t="s">
        <v>21</v>
      </c>
      <c r="C16" s="57"/>
      <c r="D16" s="57"/>
      <c r="E16" s="57"/>
      <c r="F16" s="57"/>
      <c r="G16" s="57"/>
      <c r="H16" s="15">
        <f>MROUND(H15,5)</f>
        <v>0</v>
      </c>
      <c r="I16" s="55"/>
      <c r="J16" s="55"/>
    </row>
    <row r="17" spans="1:10" ht="15.2" customHeight="1">
      <c r="A17" s="8">
        <v>6</v>
      </c>
      <c r="B17" s="57" t="s">
        <v>22</v>
      </c>
      <c r="C17" s="57"/>
      <c r="D17" s="57"/>
      <c r="E17" s="57"/>
      <c r="F17" s="57"/>
      <c r="G17" s="57"/>
      <c r="H17" s="15">
        <f>ROUND(IF(H16&lt;=300000,0,IF(H16&lt;=600000,(H16-300000)*0.05,IF(H16&lt;=900000,15000+(H16-600000)*0.1,IF(H16&lt;=1200000,45000+(H16-900000)*0.15,IF(H16&lt;=1500000,90000+(H16-1200000)*0.2,150000+(H16-1500000)*0.3))))),0)</f>
        <v>0</v>
      </c>
      <c r="I17" s="55"/>
      <c r="J17" s="55"/>
    </row>
    <row r="18" spans="1:13" ht="15.2" customHeight="1">
      <c r="A18" s="8">
        <v>7</v>
      </c>
      <c r="B18" s="57" t="s">
        <v>23</v>
      </c>
      <c r="C18" s="57"/>
      <c r="D18" s="57"/>
      <c r="E18" s="57"/>
      <c r="F18" s="57"/>
      <c r="G18" s="57"/>
      <c r="H18" s="16">
        <f>IF(AND(H16&gt;0,H16&lt;700001),H17,0)</f>
        <v>0</v>
      </c>
      <c r="I18" s="55"/>
      <c r="J18" s="55"/>
      <c r="M18" s="17"/>
    </row>
    <row r="19" spans="1:10" ht="15.2" customHeight="1">
      <c r="A19" s="8">
        <v>8</v>
      </c>
      <c r="B19" s="57" t="s">
        <v>24</v>
      </c>
      <c r="C19" s="57"/>
      <c r="D19" s="57"/>
      <c r="E19" s="57"/>
      <c r="F19" s="57"/>
      <c r="G19" s="57"/>
      <c r="H19" s="16">
        <f>IF(H17-H18&lt;0,,H17-H18)</f>
        <v>0</v>
      </c>
      <c r="I19" s="55"/>
      <c r="J19" s="55"/>
    </row>
    <row r="20" spans="1:10" ht="15.2" customHeight="1">
      <c r="A20" s="8">
        <v>9</v>
      </c>
      <c r="B20" s="57" t="s">
        <v>25</v>
      </c>
      <c r="C20" s="57"/>
      <c r="D20" s="57"/>
      <c r="E20" s="57"/>
      <c r="F20" s="57"/>
      <c r="G20" s="57"/>
      <c r="H20" s="16">
        <f>IF((ROUND((H19)*4/100,0))&lt;=0,0,ROUND((H19)*4/100,0))</f>
        <v>0</v>
      </c>
      <c r="I20" s="55"/>
      <c r="J20" s="55"/>
    </row>
    <row r="21" spans="1:10" ht="15.2" customHeight="1">
      <c r="A21" s="8">
        <v>10</v>
      </c>
      <c r="B21" s="57" t="s">
        <v>26</v>
      </c>
      <c r="C21" s="57"/>
      <c r="D21" s="57"/>
      <c r="E21" s="57"/>
      <c r="F21" s="57"/>
      <c r="G21" s="57"/>
      <c r="H21" s="15">
        <f>IF((H19+H20)&lt;=0,0,(H19+H20))</f>
        <v>0</v>
      </c>
      <c r="I21" s="55"/>
      <c r="J21" s="55"/>
    </row>
    <row r="22" spans="1:10" ht="15.2" customHeight="1" hidden="1">
      <c r="A22" s="8">
        <v>11</v>
      </c>
      <c r="B22" s="57" t="s">
        <v>27</v>
      </c>
      <c r="C22" s="57"/>
      <c r="D22" s="57"/>
      <c r="E22" s="57"/>
      <c r="F22" s="57"/>
      <c r="G22" s="57"/>
      <c r="H22" s="16">
        <f>+D46</f>
        <v>0</v>
      </c>
      <c r="I22" s="55"/>
      <c r="J22" s="55"/>
    </row>
    <row r="23" spans="1:10" ht="15.2" customHeight="1" hidden="1">
      <c r="A23" s="8">
        <v>12</v>
      </c>
      <c r="B23" s="57" t="s">
        <v>28</v>
      </c>
      <c r="C23" s="57"/>
      <c r="D23" s="57"/>
      <c r="E23" s="57"/>
      <c r="F23" s="57"/>
      <c r="G23" s="57"/>
      <c r="H23" s="18">
        <f>IF((H21-H22)&lt;0,0,H21-H22)</f>
        <v>0</v>
      </c>
      <c r="I23" s="55"/>
      <c r="J23" s="55"/>
    </row>
    <row r="24" spans="1:10" s="3" customFormat="1" ht="15" customHeight="1" hidden="1">
      <c r="A24" s="8">
        <v>13</v>
      </c>
      <c r="B24" s="57" t="s">
        <v>29</v>
      </c>
      <c r="C24" s="57"/>
      <c r="D24" s="57"/>
      <c r="E24" s="57"/>
      <c r="F24" s="19"/>
      <c r="G24" s="20"/>
      <c r="H24" s="16">
        <f>H23-G24</f>
        <v>0</v>
      </c>
      <c r="I24" s="55"/>
      <c r="J24" s="55"/>
    </row>
    <row r="25" spans="1:10" s="3" customFormat="1" ht="15" customHeight="1">
      <c r="A25" s="8">
        <v>11</v>
      </c>
      <c r="B25" s="57" t="s">
        <v>63</v>
      </c>
      <c r="C25" s="57"/>
      <c r="D25" s="57"/>
      <c r="E25" s="57"/>
      <c r="F25" s="57"/>
      <c r="G25" s="57"/>
      <c r="H25" s="16">
        <f>ROUND(H24/12,0)</f>
        <v>0</v>
      </c>
      <c r="I25" s="55"/>
      <c r="J25" s="55"/>
    </row>
    <row r="26" spans="1:2" s="3" customFormat="1" ht="14.25">
      <c r="A26" s="21"/>
      <c r="B26" s="21"/>
    </row>
    <row r="27" spans="1:10" s="2" customFormat="1" ht="15.75" customHeight="1">
      <c r="A27" s="64" t="s">
        <v>30</v>
      </c>
      <c r="B27" s="64"/>
      <c r="C27" s="64"/>
      <c r="D27" s="64"/>
      <c r="E27" s="22"/>
      <c r="F27" s="23"/>
      <c r="G27" s="23"/>
      <c r="H27" s="23"/>
      <c r="I27" s="23"/>
      <c r="J27" s="23"/>
    </row>
    <row r="28" spans="1:10" s="27" customFormat="1" ht="21" customHeight="1">
      <c r="A28" s="65" t="s">
        <v>31</v>
      </c>
      <c r="B28" s="65"/>
      <c r="C28" s="24" t="s">
        <v>32</v>
      </c>
      <c r="D28" s="25" t="s">
        <v>33</v>
      </c>
      <c r="E28" s="26"/>
      <c r="F28" s="66" t="s">
        <v>62</v>
      </c>
      <c r="G28" s="66"/>
      <c r="H28" s="66"/>
      <c r="I28" s="66"/>
      <c r="J28" s="66"/>
    </row>
    <row r="29" spans="1:10" s="2" customFormat="1" ht="18.95" customHeight="1">
      <c r="A29" s="67">
        <v>45352</v>
      </c>
      <c r="B29" s="67"/>
      <c r="C29" s="28"/>
      <c r="D29" s="28"/>
      <c r="E29" s="29"/>
      <c r="F29" s="30" t="s">
        <v>34</v>
      </c>
      <c r="G29" s="31" t="s">
        <v>35</v>
      </c>
      <c r="H29" s="68" t="s">
        <v>36</v>
      </c>
      <c r="I29" s="68"/>
      <c r="J29" s="31" t="s">
        <v>37</v>
      </c>
    </row>
    <row r="30" spans="1:10" s="2" customFormat="1" ht="18.95" customHeight="1">
      <c r="A30" s="67">
        <v>45383</v>
      </c>
      <c r="B30" s="67"/>
      <c r="C30" s="28">
        <f aca="true" t="shared" si="0" ref="C30:C40">C29</f>
        <v>0</v>
      </c>
      <c r="D30" s="28">
        <f aca="true" t="shared" si="1" ref="D30:D40">D29</f>
        <v>0</v>
      </c>
      <c r="E30" s="29"/>
      <c r="F30" s="69" t="s">
        <v>38</v>
      </c>
      <c r="G30" s="68" t="s">
        <v>39</v>
      </c>
      <c r="H30" s="69">
        <v>0</v>
      </c>
      <c r="I30" s="69"/>
      <c r="J30" s="69" t="s">
        <v>40</v>
      </c>
    </row>
    <row r="31" spans="1:10" s="2" customFormat="1" ht="18.95" customHeight="1">
      <c r="A31" s="67">
        <v>45413</v>
      </c>
      <c r="B31" s="67"/>
      <c r="C31" s="28">
        <f t="shared" si="0"/>
        <v>0</v>
      </c>
      <c r="D31" s="28">
        <f t="shared" si="1"/>
        <v>0</v>
      </c>
      <c r="E31" s="29"/>
      <c r="F31" s="69"/>
      <c r="G31" s="68"/>
      <c r="H31" s="69"/>
      <c r="I31" s="69"/>
      <c r="J31" s="69"/>
    </row>
    <row r="32" spans="1:10" s="2" customFormat="1" ht="18.95" customHeight="1">
      <c r="A32" s="67">
        <v>45444</v>
      </c>
      <c r="B32" s="67"/>
      <c r="C32" s="28">
        <f t="shared" si="0"/>
        <v>0</v>
      </c>
      <c r="D32" s="28">
        <f t="shared" si="1"/>
        <v>0</v>
      </c>
      <c r="E32" s="29"/>
      <c r="F32" s="69" t="s">
        <v>41</v>
      </c>
      <c r="G32" s="70">
        <v>0.05</v>
      </c>
      <c r="H32" s="69" t="s">
        <v>42</v>
      </c>
      <c r="I32" s="69"/>
      <c r="J32" s="69"/>
    </row>
    <row r="33" spans="1:10" s="2" customFormat="1" ht="18.95" customHeight="1">
      <c r="A33" s="67">
        <v>45474</v>
      </c>
      <c r="B33" s="67"/>
      <c r="C33" s="28">
        <f t="shared" si="0"/>
        <v>0</v>
      </c>
      <c r="D33" s="28">
        <f t="shared" si="1"/>
        <v>0</v>
      </c>
      <c r="E33" s="29"/>
      <c r="F33" s="69"/>
      <c r="G33" s="70"/>
      <c r="H33" s="69"/>
      <c r="I33" s="69"/>
      <c r="J33" s="69"/>
    </row>
    <row r="34" spans="1:10" s="2" customFormat="1" ht="18.95" customHeight="1">
      <c r="A34" s="67">
        <v>45505</v>
      </c>
      <c r="B34" s="67"/>
      <c r="C34" s="28">
        <f t="shared" si="0"/>
        <v>0</v>
      </c>
      <c r="D34" s="28">
        <f t="shared" si="1"/>
        <v>0</v>
      </c>
      <c r="E34" s="29"/>
      <c r="F34" s="69" t="s">
        <v>43</v>
      </c>
      <c r="G34" s="70">
        <v>0.1</v>
      </c>
      <c r="H34" s="69" t="s">
        <v>44</v>
      </c>
      <c r="I34" s="69"/>
      <c r="J34" s="69"/>
    </row>
    <row r="35" spans="1:10" s="2" customFormat="1" ht="18.95" customHeight="1">
      <c r="A35" s="67">
        <v>45536</v>
      </c>
      <c r="B35" s="67"/>
      <c r="C35" s="28">
        <f t="shared" si="0"/>
        <v>0</v>
      </c>
      <c r="D35" s="28">
        <f t="shared" si="1"/>
        <v>0</v>
      </c>
      <c r="E35" s="29"/>
      <c r="F35" s="69"/>
      <c r="G35" s="70"/>
      <c r="H35" s="69"/>
      <c r="I35" s="69"/>
      <c r="J35" s="69"/>
    </row>
    <row r="36" spans="1:10" s="2" customFormat="1" ht="18.95" customHeight="1">
      <c r="A36" s="67">
        <v>45566</v>
      </c>
      <c r="B36" s="67"/>
      <c r="C36" s="28">
        <f t="shared" si="0"/>
        <v>0</v>
      </c>
      <c r="D36" s="28">
        <f t="shared" si="1"/>
        <v>0</v>
      </c>
      <c r="E36" s="29"/>
      <c r="F36" s="69"/>
      <c r="G36" s="70"/>
      <c r="H36" s="69"/>
      <c r="I36" s="69"/>
      <c r="J36" s="69"/>
    </row>
    <row r="37" spans="1:10" s="2" customFormat="1" ht="18.95" customHeight="1">
      <c r="A37" s="67">
        <v>45597</v>
      </c>
      <c r="B37" s="67"/>
      <c r="C37" s="28">
        <f t="shared" si="0"/>
        <v>0</v>
      </c>
      <c r="D37" s="28">
        <f t="shared" si="1"/>
        <v>0</v>
      </c>
      <c r="E37" s="29"/>
      <c r="F37" s="69" t="s">
        <v>45</v>
      </c>
      <c r="G37" s="70">
        <v>0.15</v>
      </c>
      <c r="H37" s="69" t="s">
        <v>46</v>
      </c>
      <c r="I37" s="69"/>
      <c r="J37" s="69"/>
    </row>
    <row r="38" spans="1:10" s="2" customFormat="1" ht="18.95" customHeight="1">
      <c r="A38" s="67">
        <v>45627</v>
      </c>
      <c r="B38" s="67"/>
      <c r="C38" s="28">
        <f t="shared" si="0"/>
        <v>0</v>
      </c>
      <c r="D38" s="32">
        <f t="shared" si="1"/>
        <v>0</v>
      </c>
      <c r="E38" s="29"/>
      <c r="F38" s="69"/>
      <c r="G38" s="70"/>
      <c r="H38" s="69"/>
      <c r="I38" s="69"/>
      <c r="J38" s="69"/>
    </row>
    <row r="39" spans="1:10" s="2" customFormat="1" ht="18.95" customHeight="1">
      <c r="A39" s="67">
        <v>45658</v>
      </c>
      <c r="B39" s="67"/>
      <c r="C39" s="28">
        <f t="shared" si="0"/>
        <v>0</v>
      </c>
      <c r="D39" s="32">
        <f t="shared" si="1"/>
        <v>0</v>
      </c>
      <c r="E39" s="29"/>
      <c r="F39" s="69" t="s">
        <v>47</v>
      </c>
      <c r="G39" s="70">
        <v>0.2</v>
      </c>
      <c r="H39" s="69" t="s">
        <v>48</v>
      </c>
      <c r="I39" s="69"/>
      <c r="J39" s="69"/>
    </row>
    <row r="40" spans="1:10" s="2" customFormat="1" ht="18.95" customHeight="1">
      <c r="A40" s="67">
        <v>45689</v>
      </c>
      <c r="B40" s="67"/>
      <c r="C40" s="28">
        <f t="shared" si="0"/>
        <v>0</v>
      </c>
      <c r="D40" s="32">
        <f t="shared" si="1"/>
        <v>0</v>
      </c>
      <c r="E40" s="29"/>
      <c r="F40" s="69"/>
      <c r="G40" s="70"/>
      <c r="H40" s="69"/>
      <c r="I40" s="69"/>
      <c r="J40" s="69"/>
    </row>
    <row r="41" spans="1:10" s="2" customFormat="1" ht="16.5" customHeight="1">
      <c r="A41" s="67" t="s">
        <v>49</v>
      </c>
      <c r="B41" s="67"/>
      <c r="C41" s="32"/>
      <c r="D41" s="28"/>
      <c r="E41" s="33"/>
      <c r="F41" s="69" t="s">
        <v>50</v>
      </c>
      <c r="G41" s="70">
        <v>0.3</v>
      </c>
      <c r="H41" s="69" t="s">
        <v>51</v>
      </c>
      <c r="I41" s="69"/>
      <c r="J41" s="69"/>
    </row>
    <row r="42" spans="1:10" s="2" customFormat="1" ht="16.5" customHeight="1">
      <c r="A42" s="67" t="s">
        <v>52</v>
      </c>
      <c r="B42" s="67"/>
      <c r="C42" s="32"/>
      <c r="D42" s="28"/>
      <c r="E42" s="34"/>
      <c r="F42" s="69"/>
      <c r="G42" s="70"/>
      <c r="H42" s="69"/>
      <c r="I42" s="69"/>
      <c r="J42" s="69"/>
    </row>
    <row r="43" spans="1:11" s="2" customFormat="1" ht="30.75" customHeight="1">
      <c r="A43" s="67" t="s">
        <v>53</v>
      </c>
      <c r="B43" s="67"/>
      <c r="C43" s="32"/>
      <c r="D43" s="28"/>
      <c r="E43" s="35"/>
      <c r="F43" s="36"/>
      <c r="G43" s="37"/>
      <c r="H43" s="36"/>
      <c r="I43" s="36"/>
      <c r="J43" s="38"/>
      <c r="K43" s="39"/>
    </row>
    <row r="44" spans="1:10" s="2" customFormat="1" ht="15" customHeight="1">
      <c r="A44" s="67" t="s">
        <v>54</v>
      </c>
      <c r="B44" s="67"/>
      <c r="C44" s="32"/>
      <c r="D44" s="28"/>
      <c r="E44" s="35"/>
      <c r="F44" s="39"/>
      <c r="G44" s="40"/>
      <c r="H44" s="40"/>
      <c r="I44" s="40"/>
      <c r="J44" s="40"/>
    </row>
    <row r="45" spans="1:10" s="2" customFormat="1" ht="17.25" customHeight="1">
      <c r="A45" s="67" t="s">
        <v>55</v>
      </c>
      <c r="B45" s="67"/>
      <c r="C45" s="32"/>
      <c r="D45" s="28"/>
      <c r="E45" s="35"/>
      <c r="F45" s="41"/>
      <c r="G45" s="40"/>
      <c r="H45" s="40"/>
      <c r="I45" s="40"/>
      <c r="J45" s="40"/>
    </row>
    <row r="46" spans="1:10" s="2" customFormat="1" ht="15.75" customHeight="1">
      <c r="A46" s="71" t="s">
        <v>56</v>
      </c>
      <c r="B46" s="71"/>
      <c r="C46" s="42">
        <f>SUM(C29:C45)</f>
        <v>0</v>
      </c>
      <c r="D46" s="43">
        <f>SUM(D29:D45)</f>
        <v>0</v>
      </c>
      <c r="E46" s="35"/>
      <c r="F46" s="44"/>
      <c r="G46" s="44"/>
      <c r="H46" s="44"/>
      <c r="I46" s="44"/>
      <c r="J46" s="44"/>
    </row>
    <row r="47" spans="1:10" s="2" customFormat="1" ht="9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s="39" customFormat="1" ht="15" customHeight="1">
      <c r="A48" s="73" t="s">
        <v>57</v>
      </c>
      <c r="B48" s="73"/>
      <c r="C48" s="73"/>
      <c r="D48" s="73"/>
      <c r="E48" s="73"/>
      <c r="F48" s="73"/>
      <c r="G48" s="73"/>
      <c r="H48" s="73"/>
      <c r="I48" s="73"/>
      <c r="J48" s="73"/>
    </row>
    <row r="49" spans="1:10" s="2" customFormat="1" ht="32.25" customHeight="1">
      <c r="A49" s="74" t="s">
        <v>58</v>
      </c>
      <c r="B49" s="74"/>
      <c r="C49" s="74"/>
      <c r="D49" s="74"/>
      <c r="E49" s="74"/>
      <c r="F49" s="74"/>
      <c r="G49" s="74"/>
      <c r="H49" s="74"/>
      <c r="I49" s="74"/>
      <c r="J49" s="74"/>
    </row>
    <row r="50" spans="1:10" s="2" customFormat="1" ht="9" customHeight="1">
      <c r="A50" s="45"/>
      <c r="B50" s="45"/>
      <c r="C50" s="46"/>
      <c r="D50" s="46"/>
      <c r="E50" s="46"/>
      <c r="F50" s="46"/>
      <c r="G50" s="46"/>
      <c r="H50" s="47"/>
      <c r="I50" s="47"/>
      <c r="J50" s="47"/>
    </row>
    <row r="51" spans="1:10" s="2" customFormat="1" ht="21.75" customHeight="1">
      <c r="A51" s="75" t="s">
        <v>59</v>
      </c>
      <c r="B51" s="75"/>
      <c r="C51" s="46"/>
      <c r="D51" s="46"/>
      <c r="E51" s="46"/>
      <c r="F51" s="46"/>
      <c r="G51" s="46"/>
      <c r="H51" s="76" t="s">
        <v>60</v>
      </c>
      <c r="I51" s="76"/>
      <c r="J51" s="76"/>
    </row>
  </sheetData>
  <mergeCells count="97">
    <mergeCell ref="H47:J47"/>
    <mergeCell ref="A48:J48"/>
    <mergeCell ref="A49:J49"/>
    <mergeCell ref="A51:B51"/>
    <mergeCell ref="H51:J51"/>
    <mergeCell ref="A43:B43"/>
    <mergeCell ref="A44:B44"/>
    <mergeCell ref="A45:B45"/>
    <mergeCell ref="A46:B46"/>
    <mergeCell ref="A47:G47"/>
    <mergeCell ref="A41:B41"/>
    <mergeCell ref="F41:F42"/>
    <mergeCell ref="G41:G42"/>
    <mergeCell ref="H41:I42"/>
    <mergeCell ref="A42:B42"/>
    <mergeCell ref="A39:B39"/>
    <mergeCell ref="F39:F40"/>
    <mergeCell ref="G39:G40"/>
    <mergeCell ref="H39:I40"/>
    <mergeCell ref="A40:B40"/>
    <mergeCell ref="A36:B36"/>
    <mergeCell ref="A37:B37"/>
    <mergeCell ref="F37:F38"/>
    <mergeCell ref="G37:G38"/>
    <mergeCell ref="H37:I38"/>
    <mergeCell ref="A38:B38"/>
    <mergeCell ref="A30:B30"/>
    <mergeCell ref="F30:F31"/>
    <mergeCell ref="G30:G31"/>
    <mergeCell ref="H30:I31"/>
    <mergeCell ref="J30:J42"/>
    <mergeCell ref="A31:B31"/>
    <mergeCell ref="A32:B32"/>
    <mergeCell ref="F32:F33"/>
    <mergeCell ref="G32:G33"/>
    <mergeCell ref="H32:I33"/>
    <mergeCell ref="A33:B33"/>
    <mergeCell ref="A34:B34"/>
    <mergeCell ref="F34:F36"/>
    <mergeCell ref="G34:G36"/>
    <mergeCell ref="H34:I36"/>
    <mergeCell ref="A35:B35"/>
    <mergeCell ref="A27:D27"/>
    <mergeCell ref="A28:B28"/>
    <mergeCell ref="F28:J28"/>
    <mergeCell ref="A29:B29"/>
    <mergeCell ref="H29:I29"/>
    <mergeCell ref="B23:G23"/>
    <mergeCell ref="I23:J23"/>
    <mergeCell ref="B24:E24"/>
    <mergeCell ref="I24:J24"/>
    <mergeCell ref="B25:G25"/>
    <mergeCell ref="I25:J25"/>
    <mergeCell ref="B20:G20"/>
    <mergeCell ref="I20:J20"/>
    <mergeCell ref="B21:G21"/>
    <mergeCell ref="I21:J21"/>
    <mergeCell ref="B22:G22"/>
    <mergeCell ref="I22:J22"/>
    <mergeCell ref="B17:G17"/>
    <mergeCell ref="I17:J17"/>
    <mergeCell ref="B18:G18"/>
    <mergeCell ref="I18:J18"/>
    <mergeCell ref="B19:G19"/>
    <mergeCell ref="I19:J19"/>
    <mergeCell ref="B14:G14"/>
    <mergeCell ref="I14:J14"/>
    <mergeCell ref="B15:G15"/>
    <mergeCell ref="I15:J15"/>
    <mergeCell ref="B16:G16"/>
    <mergeCell ref="I16:J16"/>
    <mergeCell ref="B10:G10"/>
    <mergeCell ref="I10:J10"/>
    <mergeCell ref="A11:A13"/>
    <mergeCell ref="B11:G11"/>
    <mergeCell ref="I11:J11"/>
    <mergeCell ref="B12:G12"/>
    <mergeCell ref="I12:J12"/>
    <mergeCell ref="B13:G13"/>
    <mergeCell ref="I13:J13"/>
    <mergeCell ref="A7:C7"/>
    <mergeCell ref="D7:F7"/>
    <mergeCell ref="H7:J7"/>
    <mergeCell ref="A8:J8"/>
    <mergeCell ref="B9:G9"/>
    <mergeCell ref="I9:J9"/>
    <mergeCell ref="A5:C5"/>
    <mergeCell ref="D5:F5"/>
    <mergeCell ref="H5:J5"/>
    <mergeCell ref="A6:C6"/>
    <mergeCell ref="D6:F6"/>
    <mergeCell ref="H6:J6"/>
    <mergeCell ref="A1:B1"/>
    <mergeCell ref="C1:J1"/>
    <mergeCell ref="C2:H2"/>
    <mergeCell ref="A3:J3"/>
    <mergeCell ref="A4:J4"/>
  </mergeCells>
  <conditionalFormatting sqref="H15:I25 H10:I10 F44:J46 E29:E40 D29:D38 D41:D46 I11:I25 C30:C40">
    <cfRule type="cellIs" priority="2" dxfId="0" operator="equal">
      <formula>0</formula>
    </cfRule>
  </conditionalFormatting>
  <conditionalFormatting sqref="H10:I23 I11:I25">
    <cfRule type="expression" priority="3" dxfId="0">
      <formula>$H$2="X"</formula>
    </cfRule>
  </conditionalFormatting>
  <conditionalFormatting sqref="H24:I25">
    <cfRule type="expression" priority="4" dxfId="0">
      <formula>$J$2="X"</formula>
    </cfRule>
  </conditionalFormatting>
  <conditionalFormatting sqref="C29">
    <cfRule type="cellIs" priority="5" dxfId="0" operator="equal">
      <formula>0</formula>
    </cfRule>
  </conditionalFormatting>
  <conditionalFormatting sqref="D39">
    <cfRule type="cellIs" priority="6" dxfId="0" operator="equal">
      <formula>0</formula>
    </cfRule>
  </conditionalFormatting>
  <conditionalFormatting sqref="D40">
    <cfRule type="cellIs" priority="7" dxfId="0" operator="equal">
      <formula>0</formula>
    </cfRule>
  </conditionalFormatting>
  <printOptions horizontalCentered="1" verticalCentered="1"/>
  <pageMargins left="0.236111111111111" right="0.236111111111111" top="0.196527777777778" bottom="0.000694444444444442" header="0.511805555555555" footer="0.0784722222222222"/>
  <pageSetup horizontalDpi="300" verticalDpi="3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mgu</cp:lastModifiedBy>
  <cp:lastPrinted>2023-02-20T09:05:16Z</cp:lastPrinted>
  <dcterms:created xsi:type="dcterms:W3CDTF">2017-07-01T13:26:59Z</dcterms:created>
  <dcterms:modified xsi:type="dcterms:W3CDTF">2024-03-12T06:54:18Z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