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60" windowWidth="20055" windowHeight="7950" activeTab="1"/>
  </bookViews>
  <sheets>
    <sheet name="IT Page 1" sheetId="4" r:id="rId1"/>
    <sheet name="IT Page 2" sheetId="2" r:id="rId2"/>
  </sheets>
  <definedNames>
    <definedName name="_xlnm.Print_Area" localSheetId="0">'IT Page 1'!$A$1:$F$57</definedName>
    <definedName name="_xlnm.Print_Area" localSheetId="1">'IT Page 2'!$A$1:$L$42</definedName>
  </definedNames>
  <calcPr calcId="124519"/>
</workbook>
</file>

<file path=xl/sharedStrings.xml><?xml version="1.0" encoding="utf-8"?>
<sst xmlns="http://schemas.openxmlformats.org/spreadsheetml/2006/main" count="136" uniqueCount="130">
  <si>
    <t>Month</t>
  </si>
  <si>
    <t>Salary / Pension</t>
  </si>
  <si>
    <t>PFS</t>
  </si>
  <si>
    <t>LIC</t>
  </si>
  <si>
    <t>GIS</t>
  </si>
  <si>
    <t>SWF</t>
  </si>
  <si>
    <t>FBS</t>
  </si>
  <si>
    <t>SLI</t>
  </si>
  <si>
    <t>HBA</t>
  </si>
  <si>
    <t>MEDISEP Premium</t>
  </si>
  <si>
    <t>TDS</t>
  </si>
  <si>
    <t>**</t>
  </si>
  <si>
    <t>DA / DR Arrear</t>
  </si>
  <si>
    <t>Any Other Income</t>
  </si>
  <si>
    <t>Pension Revision Arrear / any other Arrears</t>
  </si>
  <si>
    <t>ELS</t>
  </si>
  <si>
    <t xml:space="preserve">F.A. / Bonus </t>
  </si>
  <si>
    <t>Total</t>
  </si>
  <si>
    <t>Details of Institutions from which HBA is availed</t>
  </si>
  <si>
    <t>SI No</t>
  </si>
  <si>
    <t>Name of Institution</t>
  </si>
  <si>
    <t>PAN</t>
  </si>
  <si>
    <t>The Finance Act chosen by the assessee for computation  &gt;&gt;&gt;</t>
  </si>
  <si>
    <t>FA 2019</t>
  </si>
  <si>
    <t>FA 2020 (Rule 115BAC)</t>
  </si>
  <si>
    <t>Declaration</t>
  </si>
  <si>
    <t>Date :</t>
  </si>
  <si>
    <t>FA 2019 (Old Scheme)</t>
  </si>
  <si>
    <t>FA 2020 (New Scheme)</t>
  </si>
  <si>
    <t>Taxable Income</t>
  </si>
  <si>
    <t>Age&lt;60</t>
  </si>
  <si>
    <t>Senior Citizen ( Age 60 years to 80 years)</t>
  </si>
  <si>
    <t>Super Senior Citizen (Age above 80 years)</t>
  </si>
  <si>
    <t>5 %(TI-Rs.3,00,000) : (Less Rs.10,000 in case TI&lt; Rs.5,00,000)</t>
  </si>
  <si>
    <t>Rs.12,500+20 % of (TI - Rs.5,00,000)</t>
  </si>
  <si>
    <t>Rs.10,000+20 % of  (T I -5,00,000)</t>
  </si>
  <si>
    <t>Rs.20 % of (T I -5,00,000)</t>
  </si>
  <si>
    <t>Rs.1,12,500 +30 % (TI- Rs.10,00,000)</t>
  </si>
  <si>
    <t>Rs.1,10,000 +30 % ( T I-1000000)</t>
  </si>
  <si>
    <t>Rs.1,00,000 +30 % ( T I-1000000)</t>
  </si>
  <si>
    <t>Pensioner Details</t>
  </si>
  <si>
    <t>Name</t>
  </si>
  <si>
    <t>PPO Number</t>
  </si>
  <si>
    <t>E-mail ID &amp; Mobile No.</t>
  </si>
  <si>
    <t>Status of the Pensioner (Senior,Very Senior,Others) &amp; DOB</t>
  </si>
  <si>
    <t>Income Details</t>
  </si>
  <si>
    <t>No.</t>
  </si>
  <si>
    <t>Particulars</t>
  </si>
  <si>
    <t>Amount Rs.</t>
  </si>
  <si>
    <t>For Office use</t>
  </si>
  <si>
    <t>F.A.2019</t>
  </si>
  <si>
    <t>F.A.2020</t>
  </si>
  <si>
    <t>Gross Salary , Pension</t>
  </si>
  <si>
    <t>Deductions towards rent paid</t>
  </si>
  <si>
    <t>NA for Rule 115BAC</t>
  </si>
  <si>
    <t>Balance ((1)-(2))</t>
  </si>
  <si>
    <t xml:space="preserve">Profession Tax paid </t>
  </si>
  <si>
    <t>Net Salary Income ((3)-(4))</t>
  </si>
  <si>
    <t>1.Income from House property (Interest on HBA is negative income). [Provide Names &amp; PAN of Institutions in page No.2, Max Rs.30,000 before 1.4.1999 or 2 Lakh. Sec 24(b)]</t>
  </si>
  <si>
    <t>Less Standard Deduction</t>
  </si>
  <si>
    <t>Gross Total Income</t>
  </si>
  <si>
    <t>Deductions Under Chapter VI-A : A-Deductions under Section 80C (Only for F.A. 2019)</t>
  </si>
  <si>
    <t>1.Provident Fund</t>
  </si>
  <si>
    <t>2.LIC</t>
  </si>
  <si>
    <t>3.GIS</t>
  </si>
  <si>
    <t>4.SWF</t>
  </si>
  <si>
    <t>5.FBS</t>
  </si>
  <si>
    <t>6.SLI</t>
  </si>
  <si>
    <t>7.HBA Principal</t>
  </si>
  <si>
    <t>8.Tuition Fee</t>
  </si>
  <si>
    <t>9.NSC/ULIP/PLI /etc</t>
  </si>
  <si>
    <t>10.Others -Specify (GPAIS)</t>
  </si>
  <si>
    <t>11.Contribution to Pension Fund(80CCC)</t>
  </si>
  <si>
    <t>12.Contribution to National Pension Scheme-NPS( 80CCD)</t>
  </si>
  <si>
    <t>13.Contribution to National Pension Scheme-NPS( 80CCD) -Employer Contribution</t>
  </si>
  <si>
    <t>Admissible Amount u/s 80C</t>
  </si>
  <si>
    <t>B-Deductions under any other Provisions of Chapter VIA (Only for F.A. 2019)</t>
  </si>
  <si>
    <t>MEDISEP Premium (Section 80-D)</t>
  </si>
  <si>
    <t>Total Deductions(9+10)</t>
  </si>
  <si>
    <t>Total Income (rounded off to the nearest multiple of 10)[(8-11)]</t>
  </si>
  <si>
    <t>Tax on Total Income</t>
  </si>
  <si>
    <t>Less Rebate for the Income upto 5 Lakhs u/s 87 A (Max Rs.12500)</t>
  </si>
  <si>
    <t xml:space="preserve">                    MAHATMA GANDHI UNIVERSITY                   </t>
  </si>
  <si>
    <r>
      <rPr>
        <b/>
        <sz val="8"/>
        <rFont val="Times New Roman"/>
        <family val="1"/>
      </rPr>
      <t>(a) u/s 80CCD(1B)</t>
    </r>
    <r>
      <rPr>
        <sz val="8"/>
        <rFont val="Times New Roman"/>
        <family val="1"/>
      </rPr>
      <t xml:space="preserve"> :-  ( Addl Contribution to NPS, Max Rs.50,000)</t>
    </r>
  </si>
  <si>
    <r>
      <rPr>
        <b/>
        <sz val="8"/>
        <rFont val="Times New Roman"/>
        <family val="1"/>
      </rPr>
      <t>(b) 80-CCG</t>
    </r>
    <r>
      <rPr>
        <sz val="8"/>
        <rFont val="Times New Roman"/>
        <family val="1"/>
      </rPr>
      <t xml:space="preserve"> :- Notified Equity Savings Scheme-Rajiv Gandhi Equity Savings (50% of amount invested, maximum exemption Rs.25,000)</t>
    </r>
  </si>
  <si>
    <r>
      <rPr>
        <b/>
        <sz val="8"/>
        <rFont val="Times New Roman"/>
        <family val="1"/>
      </rPr>
      <t>(c) 80-D</t>
    </r>
    <r>
      <rPr>
        <sz val="8"/>
        <rFont val="Times New Roman"/>
        <family val="1"/>
      </rPr>
      <t xml:space="preserve"> :- Health Insurance-Mediclaim (Family Max 25000 + Parents 25000 / 35000)</t>
    </r>
  </si>
  <si>
    <r>
      <rPr>
        <b/>
        <sz val="8"/>
        <rFont val="Times New Roman"/>
        <family val="1"/>
      </rPr>
      <t>(d) 80-DDD</t>
    </r>
    <r>
      <rPr>
        <sz val="8"/>
        <rFont val="Times New Roman"/>
        <family val="1"/>
      </rPr>
      <t xml:space="preserve"> :- Expense on treatment of mentally or physically handicapped dependents (Max. Rs.75,000/1,25,000 for severe disability)</t>
    </r>
  </si>
  <si>
    <r>
      <rPr>
        <b/>
        <sz val="8"/>
        <rFont val="Times New Roman"/>
        <family val="1"/>
      </rPr>
      <t>(g) 80-G</t>
    </r>
    <r>
      <rPr>
        <sz val="8"/>
        <rFont val="Times New Roman"/>
        <family val="1"/>
      </rPr>
      <t xml:space="preserve"> :- Donations of National Importance and CMDRF only.</t>
    </r>
  </si>
  <si>
    <r>
      <rPr>
        <b/>
        <sz val="8"/>
        <rFont val="Times New Roman"/>
        <family val="1"/>
      </rPr>
      <t>(h) 80-U</t>
    </r>
    <r>
      <rPr>
        <sz val="8"/>
        <rFont val="Times New Roman"/>
        <family val="1"/>
      </rPr>
      <t xml:space="preserve"> :- For employee with disability (Rs.75,000 or If &gt;80% disability 1.25 Lakh)</t>
    </r>
  </si>
  <si>
    <r>
      <rPr>
        <b/>
        <sz val="8"/>
        <rFont val="Times New Roman"/>
        <family val="1"/>
      </rPr>
      <t>(h) 80-TTB</t>
    </r>
    <r>
      <rPr>
        <sz val="8"/>
        <rFont val="Times New Roman"/>
        <family val="1"/>
      </rPr>
      <t xml:space="preserve"> :- Interest from deposits for Senior Citizens upto Rs.50000</t>
    </r>
  </si>
  <si>
    <t>Age as on 31-03-2024</t>
  </si>
  <si>
    <t>Less Rebate for the Income upto 7 Lakhs u/s 87 A (Max Rs.25000)</t>
  </si>
  <si>
    <t>Health and Educational Cess [4% of (13)]</t>
  </si>
  <si>
    <t>Total Tax Payable [(13)+(17)]</t>
  </si>
  <si>
    <t>Net Tax Payable [(18)-(19)]</t>
  </si>
  <si>
    <t>Tax Payable [(12-14)-F.A 2019,(12-15)-F.A 2020]</t>
  </si>
  <si>
    <t>NA for F.A 2019</t>
  </si>
  <si>
    <t>Tax Details</t>
  </si>
  <si>
    <t xml:space="preserve">Upto Rs.3,00,000 (Tax Rate-Nil) </t>
  </si>
  <si>
    <t>Rs.3,00,001-Rs.6,00,000 (Tax Rate-5%)</t>
  </si>
  <si>
    <t>Rs.6,00,001-Rs. 9,00,000 (Tax Rate-10%)</t>
  </si>
  <si>
    <t>Rs.15,000 +10 % of (T I -6,00,000) ( Less Rs.25000 in case T I is less than Rs.700,000)</t>
  </si>
  <si>
    <t>Rs.9,00,001 - Rs.12,00,000 (Tax Rate-15%)</t>
  </si>
  <si>
    <t>Rs.45,000 + 15 % of (T I -9,00,000)</t>
  </si>
  <si>
    <t>Rs.12,00,001 - Rs.15,00,000 (Tax Rate-20%)</t>
  </si>
  <si>
    <t>Rs.90,000 + 20 % of (T I -12,00,000)</t>
  </si>
  <si>
    <t>Above Rs.15,00,000 (Tax Rate-30%)</t>
  </si>
  <si>
    <t>Rs.1,50,000 + 30 % of (T I -15,00,000)</t>
  </si>
  <si>
    <t>** Applicable for those who retired during FY 2023-24 Only</t>
  </si>
  <si>
    <r>
      <t>2.Other Sources Income (Salary from other Institutions if any, Interest, Family Pension etc.) [ income from family pension u/s 57 II(a) of Rs.15000/- or 1/3</t>
    </r>
    <r>
      <rPr>
        <vertAlign val="superscript"/>
        <sz val="7"/>
        <rFont val="Times New Roman"/>
        <family val="1"/>
      </rPr>
      <t xml:space="preserve"> rd </t>
    </r>
    <r>
      <rPr>
        <sz val="7"/>
        <rFont val="Times New Roman"/>
        <family val="1"/>
      </rPr>
      <t>of the received amount , whichever is less is to be deducted].</t>
    </r>
  </si>
  <si>
    <t>Income Tax Rates for FY 2023-24 (CESS-4% of IT)</t>
  </si>
  <si>
    <t>Rs.2,50,001-Rs.5,00,000 (Tax Rate-5%)</t>
  </si>
  <si>
    <t>Rs.5,00,001-Rs.10,00,000 (Tax Rate-20%)</t>
  </si>
  <si>
    <t>Above Rs.10,00,000 (Tax Rate-30%)</t>
  </si>
  <si>
    <t>&lt; Rs.2,50,000 (Tax Rate-Nil)</t>
  </si>
  <si>
    <t xml:space="preserve">    I     _________________________    hereby declare that what is stated above is true to the best of my information and belief.</t>
  </si>
  <si>
    <t>Disclaimer:Although utmost care has been taken in the preparation of the computation statement and its formulae, users are cautioned to check their tax calculations independently to ensure accuracy. Responsibility for the statements submitted will be primarily on the pensioner.</t>
  </si>
  <si>
    <r>
      <t>Statement of Computation of Income Tax - Financial Year 2023-24 - Assessment Year 2024-25 -</t>
    </r>
    <r>
      <rPr>
        <b/>
        <sz val="10"/>
        <color rgb="FFFF0000"/>
        <rFont val="Times New Roman"/>
        <family val="1"/>
      </rPr>
      <t xml:space="preserve"> Final</t>
    </r>
  </si>
  <si>
    <t>Balance Tax to be Deducted</t>
  </si>
  <si>
    <t>Tax deducted upto December 2023</t>
  </si>
  <si>
    <t>Monthly TDS amount upto March-2024</t>
  </si>
  <si>
    <t>Relief u/s 89 (Form No.10 E to be filed along with IT Returns)</t>
  </si>
  <si>
    <t xml:space="preserve">IT Final - Pensioners - FY 2023-24  </t>
  </si>
  <si>
    <t>5 %(TI-Rs.2,50,000): (Less Rs.12,500 in case TI &lt; =Rs.5,00,000)</t>
  </si>
  <si>
    <t>5 % (T.I.-300000) :
 ( Less Rs.15,000 in case T I is less than Rs.600,000)</t>
  </si>
  <si>
    <r>
      <t xml:space="preserve"> (Use cross mark ( </t>
    </r>
    <r>
      <rPr>
        <b/>
        <i/>
        <sz val="9"/>
        <color theme="1"/>
        <rFont val="Arial"/>
        <family val="2"/>
      </rPr>
      <t>X</t>
    </r>
    <r>
      <rPr>
        <b/>
        <i/>
        <sz val="9"/>
        <color theme="1"/>
        <rFont val="Times New Roman"/>
        <family val="1"/>
      </rPr>
      <t xml:space="preserve"> ) for selection)</t>
    </r>
  </si>
  <si>
    <t>Signature:</t>
  </si>
  <si>
    <t>The IT calculation method to be selected by the assessee based on Finance Act &gt;&gt;&gt;</t>
  </si>
  <si>
    <r>
      <rPr>
        <b/>
        <sz val="8"/>
        <rFont val="Times New Roman"/>
        <family val="1"/>
      </rPr>
      <t>(e) 80-DDB</t>
    </r>
    <r>
      <rPr>
        <sz val="8"/>
        <rFont val="Times New Roman"/>
        <family val="1"/>
      </rPr>
      <t xml:space="preserve"> :-  Expenditure on medical treatment of the employee for specified diseases. Actual expenditure or Rs.40000/100000 whicever is less is exempted depending on age</t>
    </r>
  </si>
  <si>
    <r>
      <rPr>
        <b/>
        <sz val="8"/>
        <rFont val="Times New Roman"/>
        <family val="1"/>
      </rPr>
      <t>(f) 80-E</t>
    </r>
    <r>
      <rPr>
        <sz val="8"/>
        <rFont val="Times New Roman"/>
        <family val="1"/>
      </rPr>
      <t xml:space="preserve"> :- Interest on Educational Loan for higher education for self or dependend children</t>
    </r>
  </si>
</sst>
</file>

<file path=xl/styles.xml><?xml version="1.0" encoding="utf-8"?>
<styleSheet xmlns="http://schemas.openxmlformats.org/spreadsheetml/2006/main">
  <fonts count="38">
    <font>
      <sz val="11"/>
      <color theme="1"/>
      <name val="Calibri"/>
      <family val="2"/>
      <scheme val="minor"/>
    </font>
    <font>
      <sz val="10"/>
      <name val="Arial"/>
      <family val="2"/>
    </font>
    <font>
      <b/>
      <sz val="10"/>
      <color theme="1"/>
      <name val="Arial"/>
      <family val="2"/>
    </font>
    <font>
      <sz val="11"/>
      <color theme="1"/>
      <name val="Cambria"/>
      <family val="1"/>
      <scheme val="major"/>
    </font>
    <font>
      <b/>
      <sz val="10"/>
      <color theme="1"/>
      <name val="Times New Roman"/>
      <family val="1"/>
    </font>
    <font>
      <b/>
      <sz val="8"/>
      <color theme="1"/>
      <name val="Times New Roman"/>
      <family val="1"/>
    </font>
    <font>
      <sz val="10"/>
      <color theme="1"/>
      <name val="Times New Roman"/>
      <family val="1"/>
    </font>
    <font>
      <sz val="10"/>
      <name val="Times New Roman"/>
      <family val="1"/>
    </font>
    <font>
      <sz val="8"/>
      <color theme="1"/>
      <name val="Times New Roman"/>
      <family val="1"/>
    </font>
    <font>
      <b/>
      <sz val="11"/>
      <color theme="1"/>
      <name val="Times New Roman"/>
      <family val="1"/>
    </font>
    <font>
      <b/>
      <i/>
      <sz val="10"/>
      <color theme="1"/>
      <name val="Arial"/>
      <family val="2"/>
    </font>
    <font>
      <b/>
      <i/>
      <sz val="9"/>
      <color theme="1"/>
      <name val="Times New Roman"/>
      <family val="1"/>
    </font>
    <font>
      <b/>
      <i/>
      <sz val="9"/>
      <color theme="1"/>
      <name val="Arial"/>
      <family val="2"/>
    </font>
    <font>
      <b/>
      <u val="single"/>
      <sz val="10"/>
      <color theme="1"/>
      <name val="Times New Roman"/>
      <family val="1"/>
    </font>
    <font>
      <sz val="7"/>
      <color theme="1"/>
      <name val="Cambria"/>
      <family val="1"/>
      <scheme val="major"/>
    </font>
    <font>
      <sz val="9"/>
      <color theme="1"/>
      <name val="Times New Roman"/>
      <family val="1"/>
    </font>
    <font>
      <sz val="9"/>
      <color theme="1"/>
      <name val="Cambria"/>
      <family val="1"/>
      <scheme val="major"/>
    </font>
    <font>
      <b/>
      <sz val="12"/>
      <name val="Times New Roman"/>
      <family val="1"/>
    </font>
    <font>
      <sz val="12"/>
      <color theme="1"/>
      <name val="Times New Roman"/>
      <family val="1"/>
    </font>
    <font>
      <b/>
      <sz val="8"/>
      <name val="Times New Roman"/>
      <family val="1"/>
    </font>
    <font>
      <b/>
      <sz val="8"/>
      <color rgb="FFFF0000"/>
      <name val="Times New Roman"/>
      <family val="1"/>
    </font>
    <font>
      <sz val="8"/>
      <name val="Times New Roman"/>
      <family val="1"/>
    </font>
    <font>
      <b/>
      <sz val="10"/>
      <name val="Times New Roman"/>
      <family val="1"/>
    </font>
    <font>
      <b/>
      <sz val="10"/>
      <color rgb="FFFF0000"/>
      <name val="Times New Roman"/>
      <family val="1"/>
    </font>
    <font>
      <b/>
      <sz val="9"/>
      <name val="Times New Roman"/>
      <family val="1"/>
    </font>
    <font>
      <b/>
      <sz val="7"/>
      <name val="Times New Roman"/>
      <family val="1"/>
    </font>
    <font>
      <sz val="9"/>
      <color rgb="FF000000"/>
      <name val="Times New Roman"/>
      <family val="1"/>
    </font>
    <font>
      <sz val="11"/>
      <color rgb="FF000000"/>
      <name val="Cambria"/>
      <family val="1"/>
    </font>
    <font>
      <b/>
      <sz val="8"/>
      <color rgb="FF000000"/>
      <name val="Times New Roman"/>
      <family val="1"/>
    </font>
    <font>
      <sz val="10"/>
      <color rgb="FF000000"/>
      <name val="Times New Roman"/>
      <family val="1"/>
    </font>
    <font>
      <sz val="8"/>
      <color rgb="FF000000"/>
      <name val="Times New Roman"/>
      <family val="1"/>
    </font>
    <font>
      <sz val="7"/>
      <name val="Times New Roman"/>
      <family val="1"/>
    </font>
    <font>
      <vertAlign val="superscript"/>
      <sz val="7"/>
      <name val="Times New Roman"/>
      <family val="1"/>
    </font>
    <font>
      <b/>
      <sz val="8"/>
      <color theme="1"/>
      <name val="Cambria"/>
      <family val="1"/>
      <scheme val="major"/>
    </font>
    <font>
      <b/>
      <sz val="7"/>
      <color theme="1"/>
      <name val="Cambria"/>
      <family val="1"/>
      <scheme val="major"/>
    </font>
    <font>
      <b/>
      <sz val="7"/>
      <color rgb="FF000000"/>
      <name val="Cambria"/>
      <family val="1"/>
      <scheme val="major"/>
    </font>
    <font>
      <sz val="8"/>
      <color rgb="FF222222"/>
      <name val="Times New Roman"/>
      <family val="1"/>
    </font>
    <font>
      <sz val="9"/>
      <name val="Times New Roman"/>
      <family val="1"/>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s>
  <borders count="48">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style="medium"/>
    </border>
    <border>
      <left/>
      <right/>
      <top/>
      <bottom style="thin"/>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medium"/>
      <right/>
      <top style="thin"/>
      <bottom/>
    </border>
    <border>
      <left style="medium"/>
      <right/>
      <top/>
      <bottom style="thin"/>
    </border>
    <border>
      <left style="thin"/>
      <right style="thin"/>
      <top style="medium">
        <color theme="5" tint="-0.4999699890613556"/>
      </top>
      <bottom style="medium">
        <color theme="5" tint="-0.4999699890613556"/>
      </bottom>
    </border>
    <border>
      <left style="thin"/>
      <right style="medium"/>
      <top style="medium">
        <color theme="5" tint="-0.4999699890613556"/>
      </top>
      <bottom style="medium">
        <color theme="5" tint="-0.4999699890613556"/>
      </bottom>
    </border>
    <border>
      <left/>
      <right/>
      <top style="thin"/>
      <bottom/>
    </border>
    <border>
      <left/>
      <right style="thin"/>
      <top/>
      <bottom/>
    </border>
    <border>
      <left style="thin"/>
      <right/>
      <top/>
      <bottom/>
    </border>
    <border>
      <left/>
      <right style="medium"/>
      <top style="thin"/>
      <bottom/>
    </border>
    <border>
      <left/>
      <right style="medium"/>
      <top/>
      <bottom style="thin"/>
    </border>
    <border>
      <left/>
      <right style="medium"/>
      <top style="thin"/>
      <bottom style="thin"/>
    </border>
    <border>
      <left/>
      <right style="thin"/>
      <top style="medium">
        <color theme="5" tint="-0.4999699890613556"/>
      </top>
      <bottom style="medium">
        <color theme="5" tint="-0.4999699890613556"/>
      </bottom>
    </border>
    <border>
      <left style="medium"/>
      <right style="thin"/>
      <top style="medium"/>
      <bottom/>
    </border>
    <border>
      <left style="thin"/>
      <right style="thin"/>
      <top style="medium"/>
      <bottom/>
    </border>
    <border>
      <left style="thin"/>
      <right style="medium"/>
      <top style="medium"/>
      <bottom/>
    </border>
    <border>
      <left style="medium">
        <color theme="5" tint="-0.4999699890613556"/>
      </left>
      <right/>
      <top style="medium">
        <color theme="5" tint="-0.4999699890613556"/>
      </top>
      <bottom style="medium">
        <color theme="5" tint="-0.4999699890613556"/>
      </bottom>
    </border>
    <border>
      <left style="medium"/>
      <right/>
      <top style="thin"/>
      <bottom style="thin"/>
    </border>
    <border>
      <left style="medium"/>
      <right style="thin"/>
      <top style="medium">
        <color theme="5" tint="-0.4999699890613556"/>
      </top>
      <bottom style="medium">
        <color theme="5" tint="-0.4999699890613556"/>
      </bottom>
    </border>
    <border>
      <left style="thin"/>
      <right style="medium">
        <color theme="5" tint="-0.4999699890613556"/>
      </right>
      <top style="medium">
        <color theme="5" tint="-0.4999699890613556"/>
      </top>
      <bottom style="medium">
        <color theme="5" tint="-0.4999699890613556"/>
      </bottom>
    </border>
    <border>
      <left style="medium"/>
      <right/>
      <top/>
      <bottom/>
    </border>
    <border>
      <left/>
      <right style="medium"/>
      <top/>
      <bottom/>
    </border>
    <border>
      <left style="thin"/>
      <right style="thin"/>
      <top style="thin"/>
      <bottom style="medium"/>
    </border>
    <border>
      <left style="thin"/>
      <right style="medium"/>
      <top style="thin"/>
      <bottom style="medium"/>
    </border>
    <border>
      <left style="medium"/>
      <right style="thin"/>
      <top style="thin"/>
      <bottom style="thin"/>
    </border>
    <border>
      <left style="thin"/>
      <right/>
      <top/>
      <bottom style="medium"/>
    </border>
    <border>
      <left/>
      <right style="thin"/>
      <top/>
      <bottom style="medium"/>
    </border>
    <border>
      <left/>
      <right style="medium"/>
      <top/>
      <bottom style="medium"/>
    </border>
    <border>
      <left/>
      <right/>
      <top/>
      <bottom style="medium"/>
    </border>
    <border>
      <left/>
      <right/>
      <top style="medium"/>
      <bottom/>
    </border>
    <border>
      <left style="thin"/>
      <right style="medium"/>
      <top/>
      <bottom style="thin"/>
    </border>
    <border>
      <left style="medium"/>
      <right/>
      <top/>
      <bottom style="medium"/>
    </border>
    <border>
      <left style="medium"/>
      <right style="thin"/>
      <top style="thin"/>
      <bottom/>
    </border>
    <border>
      <left style="medium"/>
      <right style="thin"/>
      <top style="thin"/>
      <bottom style="medium"/>
    </border>
    <border>
      <left style="medium"/>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5">
    <xf numFmtId="0" fontId="0" fillId="0" borderId="0" xfId="0"/>
    <xf numFmtId="0" fontId="3" fillId="0" borderId="0" xfId="0" applyFont="1"/>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3" fillId="0" borderId="0" xfId="0" applyFont="1" applyAlignment="1">
      <alignment horizontal="center"/>
    </xf>
    <xf numFmtId="17" fontId="6" fillId="0" borderId="2" xfId="0" applyNumberFormat="1" applyFont="1" applyBorder="1" applyAlignment="1" applyProtection="1">
      <alignment horizontal="left" vertical="center" wrapText="1"/>
      <protection locked="0"/>
    </xf>
    <xf numFmtId="17" fontId="6" fillId="0" borderId="3" xfId="0" applyNumberFormat="1" applyFont="1" applyBorder="1" applyAlignment="1" applyProtection="1">
      <alignment vertical="center" wrapText="1"/>
      <protection locked="0"/>
    </xf>
    <xf numFmtId="0" fontId="6" fillId="0" borderId="1" xfId="0" applyFont="1" applyBorder="1" applyProtection="1">
      <protection locked="0"/>
    </xf>
    <xf numFmtId="0" fontId="7" fillId="0" borderId="1" xfId="0" applyFont="1" applyBorder="1" applyAlignment="1" applyProtection="1">
      <alignment/>
      <protection locked="0"/>
    </xf>
    <xf numFmtId="0" fontId="4" fillId="0" borderId="1" xfId="0" applyFont="1" applyBorder="1" applyAlignment="1">
      <alignment shrinkToFit="1"/>
    </xf>
    <xf numFmtId="0" fontId="4" fillId="0" borderId="0" xfId="0" applyFont="1" applyBorder="1" applyAlignment="1">
      <alignment horizontal="left" vertical="center" wrapText="1"/>
    </xf>
    <xf numFmtId="0" fontId="4" fillId="0" borderId="0" xfId="0" applyFont="1" applyBorder="1"/>
    <xf numFmtId="0" fontId="4" fillId="0" borderId="0" xfId="0" applyFont="1" applyBorder="1" applyAlignment="1">
      <alignmen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4" xfId="0" applyFont="1" applyBorder="1" applyAlignment="1">
      <alignment horizontal="center"/>
    </xf>
    <xf numFmtId="0" fontId="10" fillId="0" borderId="4" xfId="0" applyFont="1" applyBorder="1" applyAlignment="1">
      <alignment/>
    </xf>
    <xf numFmtId="0" fontId="6" fillId="0" borderId="0" xfId="0" applyFont="1"/>
    <xf numFmtId="0" fontId="4" fillId="0" borderId="5"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xf>
    <xf numFmtId="0" fontId="18" fillId="0" borderId="0" xfId="0" applyFont="1"/>
    <xf numFmtId="0" fontId="21" fillId="0" borderId="1" xfId="0" applyFont="1" applyBorder="1" applyProtection="1">
      <protection locked="0"/>
    </xf>
    <xf numFmtId="0" fontId="19"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 fontId="21" fillId="0" borderId="1" xfId="0" applyNumberFormat="1" applyFont="1" applyFill="1" applyBorder="1" applyProtection="1">
      <protection/>
    </xf>
    <xf numFmtId="0" fontId="21" fillId="0" borderId="1" xfId="0" applyFont="1" applyFill="1" applyBorder="1" applyProtection="1">
      <protection/>
    </xf>
    <xf numFmtId="0" fontId="19" fillId="0" borderId="1" xfId="0" applyFont="1" applyBorder="1" applyProtection="1">
      <protection locked="0"/>
    </xf>
    <xf numFmtId="0" fontId="19" fillId="0" borderId="1" xfId="0" applyFont="1" applyFill="1" applyBorder="1" applyProtection="1">
      <protection/>
    </xf>
    <xf numFmtId="0" fontId="21" fillId="0" borderId="1"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21" fillId="0" borderId="3" xfId="0" applyFont="1" applyBorder="1" applyAlignment="1" applyProtection="1">
      <alignment vertical="center"/>
      <protection locked="0"/>
    </xf>
    <xf numFmtId="0" fontId="21" fillId="0" borderId="6" xfId="0" applyFont="1" applyBorder="1" applyAlignment="1" applyProtection="1">
      <alignment horizontal="left" vertical="center" wrapText="1"/>
      <protection locked="0"/>
    </xf>
    <xf numFmtId="0" fontId="19" fillId="0" borderId="7" xfId="0"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19" fillId="0" borderId="1" xfId="0" applyFont="1" applyFill="1" applyBorder="1" applyAlignment="1" applyProtection="1">
      <alignment vertical="center"/>
      <protection/>
    </xf>
    <xf numFmtId="0" fontId="21" fillId="0" borderId="3" xfId="0" applyFont="1" applyBorder="1" applyProtection="1">
      <protection locked="0"/>
    </xf>
    <xf numFmtId="0" fontId="24"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6" fillId="2" borderId="1" xfId="0" applyFont="1" applyFill="1" applyBorder="1" applyAlignment="1" applyProtection="1">
      <alignment/>
      <protection locked="0"/>
    </xf>
    <xf numFmtId="0" fontId="26" fillId="0" borderId="1" xfId="0" applyFont="1" applyBorder="1" applyAlignment="1" applyProtection="1">
      <alignment horizontal="center" vertical="center"/>
      <protection/>
    </xf>
    <xf numFmtId="0" fontId="27" fillId="0" borderId="0" xfId="0" applyFont="1" applyProtection="1">
      <protection locked="0"/>
    </xf>
    <xf numFmtId="4" fontId="27" fillId="0" borderId="0" xfId="0" applyNumberFormat="1" applyFont="1" applyProtection="1">
      <protection locked="0"/>
    </xf>
    <xf numFmtId="0" fontId="27" fillId="0" borderId="0" xfId="0" applyFont="1"/>
    <xf numFmtId="0" fontId="26" fillId="0" borderId="2" xfId="0" applyFont="1" applyBorder="1" applyAlignment="1" applyProtection="1">
      <alignment/>
      <protection/>
    </xf>
    <xf numFmtId="0" fontId="26" fillId="0" borderId="8" xfId="0" applyFont="1" applyBorder="1" applyAlignment="1" applyProtection="1">
      <alignment/>
      <protection/>
    </xf>
    <xf numFmtId="0" fontId="26" fillId="0" borderId="1" xfId="0" applyFont="1" applyBorder="1" applyAlignment="1" applyProtection="1">
      <alignment/>
      <protection/>
    </xf>
    <xf numFmtId="0" fontId="26" fillId="0" borderId="0" xfId="0" applyFont="1" applyBorder="1" applyAlignment="1" applyProtection="1">
      <alignment/>
      <protection/>
    </xf>
    <xf numFmtId="0" fontId="28" fillId="3" borderId="1" xfId="0" applyFont="1" applyFill="1" applyBorder="1" applyAlignment="1" applyProtection="1">
      <alignment horizontal="center"/>
      <protection/>
    </xf>
    <xf numFmtId="0" fontId="26" fillId="4" borderId="0" xfId="0" applyFont="1" applyFill="1" applyBorder="1" applyProtection="1">
      <protection/>
    </xf>
    <xf numFmtId="0" fontId="19" fillId="3" borderId="1" xfId="0" applyFont="1" applyFill="1" applyBorder="1" applyAlignment="1" applyProtection="1">
      <alignment horizontal="center"/>
      <protection/>
    </xf>
    <xf numFmtId="0" fontId="18" fillId="0" borderId="0" xfId="0" applyFont="1" applyBorder="1"/>
    <xf numFmtId="0" fontId="21" fillId="0" borderId="2" xfId="0" applyFont="1" applyFill="1" applyBorder="1" applyProtection="1">
      <protection/>
    </xf>
    <xf numFmtId="0" fontId="19" fillId="0" borderId="2" xfId="0" applyFont="1" applyFill="1" applyBorder="1" applyProtection="1">
      <protection/>
    </xf>
    <xf numFmtId="0" fontId="19" fillId="0" borderId="2" xfId="0" applyFont="1" applyBorder="1" applyProtection="1">
      <protection locked="0"/>
    </xf>
    <xf numFmtId="0" fontId="26" fillId="0" borderId="9" xfId="0" applyFont="1" applyBorder="1" applyAlignment="1" applyProtection="1">
      <alignment/>
      <protection/>
    </xf>
    <xf numFmtId="0" fontId="21" fillId="0" borderId="1" xfId="0" applyFont="1" applyBorder="1" applyAlignment="1" applyProtection="1">
      <alignment vertical="center"/>
      <protection locked="0"/>
    </xf>
    <xf numFmtId="0" fontId="21" fillId="2" borderId="1" xfId="0" applyFont="1" applyFill="1" applyBorder="1" applyAlignment="1" applyProtection="1">
      <alignment horizontal="right" vertical="center"/>
      <protection/>
    </xf>
    <xf numFmtId="0" fontId="14" fillId="0" borderId="0" xfId="0" applyFont="1"/>
    <xf numFmtId="0" fontId="3" fillId="0" borderId="0" xfId="0" applyFont="1" applyBorder="1"/>
    <xf numFmtId="0" fontId="29" fillId="0" borderId="0" xfId="0" applyFont="1" applyBorder="1" applyAlignment="1">
      <alignment vertical="center" wrapText="1"/>
    </xf>
    <xf numFmtId="0" fontId="3" fillId="0" borderId="0" xfId="0" applyFont="1" applyBorder="1" applyAlignment="1">
      <alignment/>
    </xf>
    <xf numFmtId="0" fontId="21" fillId="0" borderId="3" xfId="0" applyFont="1" applyBorder="1" applyAlignment="1" applyProtection="1">
      <alignment vertical="center"/>
      <protection/>
    </xf>
    <xf numFmtId="0" fontId="21" fillId="0" borderId="1" xfId="0" applyFont="1" applyBorder="1" applyAlignment="1" applyProtection="1">
      <alignment horizontal="center" vertical="center"/>
      <protection locked="0"/>
    </xf>
    <xf numFmtId="0" fontId="7" fillId="0" borderId="1" xfId="0" applyFont="1" applyBorder="1" applyAlignment="1">
      <alignment vertical="center"/>
    </xf>
    <xf numFmtId="0" fontId="7" fillId="0" borderId="1" xfId="0" applyFont="1" applyBorder="1" applyAlignment="1">
      <alignment/>
    </xf>
    <xf numFmtId="0" fontId="24" fillId="0" borderId="1" xfId="0" applyFont="1" applyBorder="1" applyAlignment="1" applyProtection="1">
      <alignment horizontal="left" vertical="center"/>
      <protection locked="0"/>
    </xf>
    <xf numFmtId="0" fontId="21" fillId="0" borderId="1" xfId="0" applyFont="1" applyBorder="1" applyAlignment="1" applyProtection="1">
      <alignment horizontal="center"/>
      <protection locked="0"/>
    </xf>
    <xf numFmtId="0" fontId="17"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0" borderId="3" xfId="0" applyFont="1" applyBorder="1" applyAlignment="1" applyProtection="1">
      <alignment horizontal="left" vertical="center"/>
      <protection locked="0"/>
    </xf>
    <xf numFmtId="0" fontId="20" fillId="0" borderId="1" xfId="0" applyFont="1" applyBorder="1" applyAlignment="1" applyProtection="1">
      <alignment horizontal="center"/>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25" fillId="0" borderId="2"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22" fillId="0" borderId="2" xfId="0" applyFont="1" applyBorder="1" applyAlignment="1" applyProtection="1">
      <alignment horizontal="center"/>
      <protection locked="0"/>
    </xf>
    <xf numFmtId="0" fontId="22" fillId="0" borderId="8"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19" fillId="0" borderId="2" xfId="0" applyFont="1" applyBorder="1" applyAlignment="1" applyProtection="1">
      <alignment horizontal="left" vertical="center"/>
      <protection locked="0"/>
    </xf>
    <xf numFmtId="0" fontId="19" fillId="0" borderId="8"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19" fillId="3" borderId="9" xfId="0" applyFont="1" applyFill="1" applyBorder="1" applyAlignment="1" applyProtection="1">
      <alignment horizontal="center" vertical="center"/>
      <protection/>
    </xf>
    <xf numFmtId="0" fontId="19" fillId="3" borderId="10" xfId="0" applyFont="1" applyFill="1" applyBorder="1" applyAlignment="1" applyProtection="1">
      <alignment horizontal="center" vertical="center"/>
      <protection/>
    </xf>
    <xf numFmtId="0" fontId="19" fillId="3" borderId="11" xfId="0" applyFont="1" applyFill="1" applyBorder="1" applyAlignment="1" applyProtection="1">
      <alignment horizontal="center" vertical="center"/>
      <protection/>
    </xf>
    <xf numFmtId="0" fontId="21" fillId="0" borderId="1" xfId="0" applyFont="1" applyBorder="1" applyAlignment="1" applyProtection="1">
      <alignment horizontal="left"/>
      <protection locked="0"/>
    </xf>
    <xf numFmtId="0" fontId="19" fillId="0" borderId="1" xfId="0" applyFont="1" applyBorder="1" applyAlignment="1" applyProtection="1">
      <alignment horizontal="left"/>
      <protection locked="0"/>
    </xf>
    <xf numFmtId="0" fontId="21" fillId="0" borderId="2"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2"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21" fillId="0" borderId="9"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26" fillId="0" borderId="0" xfId="0" applyFont="1" applyBorder="1" applyAlignment="1" applyProtection="1">
      <alignment horizontal="center"/>
      <protection/>
    </xf>
    <xf numFmtId="0" fontId="21" fillId="0" borderId="1" xfId="0" applyFont="1" applyBorder="1" applyAlignment="1" applyProtection="1">
      <alignment vertical="center"/>
      <protection locked="0"/>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9" fontId="15" fillId="0" borderId="18" xfId="0" applyNumberFormat="1" applyFont="1" applyBorder="1" applyAlignment="1">
      <alignment horizontal="center" vertical="center" wrapText="1"/>
    </xf>
    <xf numFmtId="9" fontId="15" fillId="0" borderId="13"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xf numFmtId="9" fontId="15" fillId="0" borderId="19"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1" xfId="0" applyBorder="1"/>
    <xf numFmtId="0" fontId="0" fillId="0" borderId="6" xfId="0" applyBorder="1"/>
    <xf numFmtId="0" fontId="0" fillId="0" borderId="22" xfId="0" applyBorder="1"/>
    <xf numFmtId="9" fontId="15" fillId="0" borderId="3"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0" fillId="0" borderId="23" xfId="0" applyBorder="1"/>
    <xf numFmtId="0" fontId="3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 xfId="0" applyFont="1" applyBorder="1" applyAlignment="1">
      <alignment horizontal="center" vertical="center" wrapText="1"/>
    </xf>
    <xf numFmtId="0" fontId="34" fillId="0" borderId="30" xfId="0" applyFont="1" applyBorder="1" applyAlignment="1">
      <alignment horizontal="center" vertical="center"/>
    </xf>
    <xf numFmtId="0" fontId="34" fillId="0" borderId="16" xfId="0" applyFont="1" applyBorder="1" applyAlignment="1">
      <alignment horizontal="center" vertical="center"/>
    </xf>
    <xf numFmtId="0" fontId="35" fillId="0" borderId="16" xfId="0" applyFont="1" applyBorder="1" applyAlignment="1">
      <alignment horizontal="center" vertical="center"/>
    </xf>
    <xf numFmtId="0" fontId="35" fillId="0" borderId="31" xfId="0" applyFont="1" applyBorder="1" applyAlignment="1">
      <alignment horizontal="center" vertical="center"/>
    </xf>
    <xf numFmtId="0" fontId="30" fillId="0" borderId="3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0"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7" fontId="6" fillId="0" borderId="1" xfId="0" applyNumberFormat="1" applyFont="1" applyBorder="1" applyAlignment="1" applyProtection="1">
      <alignment horizontal="left" vertical="center" wrapText="1"/>
      <protection locked="0"/>
    </xf>
    <xf numFmtId="17" fontId="8" fillId="0" borderId="2" xfId="0" applyNumberFormat="1" applyFont="1" applyBorder="1" applyAlignment="1" applyProtection="1">
      <alignment horizontal="left" vertical="center" wrapText="1"/>
      <protection locked="0"/>
    </xf>
    <xf numFmtId="17" fontId="8" fillId="0" borderId="8" xfId="0" applyNumberFormat="1" applyFont="1" applyBorder="1" applyAlignment="1" applyProtection="1">
      <alignment horizontal="left" vertical="center" wrapText="1"/>
      <protection locked="0"/>
    </xf>
    <xf numFmtId="17" fontId="6" fillId="0" borderId="2" xfId="0" applyNumberFormat="1" applyFont="1" applyBorder="1" applyAlignment="1" applyProtection="1">
      <alignment horizontal="left" vertical="center" wrapText="1"/>
      <protection locked="0"/>
    </xf>
    <xf numFmtId="17" fontId="6" fillId="0" borderId="8" xfId="0" applyNumberFormat="1" applyFont="1" applyBorder="1" applyAlignment="1" applyProtection="1">
      <alignment horizontal="left" vertical="center" wrapText="1"/>
      <protection locked="0"/>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xf>
    <xf numFmtId="0" fontId="5"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0" fillId="0" borderId="20" xfId="0" applyBorder="1"/>
    <xf numFmtId="0" fontId="0" fillId="0" borderId="33" xfId="0" applyBorder="1"/>
    <xf numFmtId="0" fontId="0" fillId="0" borderId="37" xfId="0" applyBorder="1"/>
    <xf numFmtId="0" fontId="0" fillId="0" borderId="39" xfId="0" applyBorder="1"/>
    <xf numFmtId="9" fontId="15" fillId="0" borderId="40" xfId="0" applyNumberFormat="1" applyFont="1" applyBorder="1" applyAlignment="1">
      <alignment horizontal="center" vertical="center" wrapText="1"/>
    </xf>
    <xf numFmtId="9" fontId="15" fillId="0" borderId="38" xfId="0" applyNumberFormat="1" applyFont="1" applyBorder="1" applyAlignment="1">
      <alignment horizontal="center" vertical="center" wrapText="1"/>
    </xf>
    <xf numFmtId="0" fontId="36" fillId="0" borderId="41" xfId="0" applyFont="1" applyBorder="1" applyAlignment="1">
      <alignment horizontal="left" wrapText="1"/>
    </xf>
    <xf numFmtId="0" fontId="13" fillId="0" borderId="0" xfId="0" applyFont="1" applyAlignment="1">
      <alignment horizontal="center"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9" fillId="0" borderId="9" xfId="0" applyFont="1" applyBorder="1" applyAlignment="1">
      <alignment horizontal="center" vertical="center" wrapText="1"/>
    </xf>
    <xf numFmtId="9" fontId="15" fillId="0" borderId="7"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8"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
    <dxf>
      <font>
        <color theme="0"/>
      </font>
      <border/>
    </dxf>
    <dxf>
      <font>
        <color rgb="FFFFFFFF"/>
      </font>
      <border/>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K57"/>
  <sheetViews>
    <sheetView view="pageBreakPreview" zoomScale="130" zoomScaleSheetLayoutView="130" zoomScalePageLayoutView="130" workbookViewId="0" topLeftCell="A7">
      <selection activeCell="E57" sqref="E57"/>
    </sheetView>
  </sheetViews>
  <sheetFormatPr defaultColWidth="9.140625" defaultRowHeight="15"/>
  <cols>
    <col min="1" max="1" width="3.57421875" style="22" customWidth="1"/>
    <col min="2" max="2" width="33.7109375" style="22" customWidth="1"/>
    <col min="3" max="3" width="26.421875" style="22" customWidth="1"/>
    <col min="4" max="4" width="13.00390625" style="22" customWidth="1"/>
    <col min="5" max="5" width="16.140625" style="22" customWidth="1"/>
    <col min="6" max="6" width="19.140625" style="22" customWidth="1"/>
    <col min="7" max="16384" width="9.140625" style="22" customWidth="1"/>
  </cols>
  <sheetData>
    <row r="1" spans="1:6" ht="15">
      <c r="A1" s="72" t="s">
        <v>82</v>
      </c>
      <c r="B1" s="72"/>
      <c r="C1" s="72"/>
      <c r="D1" s="72"/>
      <c r="E1" s="72"/>
      <c r="F1" s="72"/>
    </row>
    <row r="2" spans="1:6" ht="15">
      <c r="A2" s="73" t="s">
        <v>117</v>
      </c>
      <c r="B2" s="73"/>
      <c r="C2" s="73"/>
      <c r="D2" s="73"/>
      <c r="E2" s="73"/>
      <c r="F2" s="73"/>
    </row>
    <row r="3" spans="1:6" ht="10.5" customHeight="1">
      <c r="A3" s="73" t="s">
        <v>40</v>
      </c>
      <c r="B3" s="73"/>
      <c r="C3" s="73"/>
      <c r="D3" s="73"/>
      <c r="E3" s="73"/>
      <c r="F3" s="73"/>
    </row>
    <row r="4" spans="1:6" ht="12.75" customHeight="1">
      <c r="A4" s="74" t="s">
        <v>41</v>
      </c>
      <c r="B4" s="75"/>
      <c r="C4" s="23"/>
      <c r="D4" s="38" t="s">
        <v>42</v>
      </c>
      <c r="E4" s="76"/>
      <c r="F4" s="76"/>
    </row>
    <row r="5" spans="1:6" ht="15">
      <c r="A5" s="70" t="s">
        <v>43</v>
      </c>
      <c r="B5" s="70"/>
      <c r="C5" s="23"/>
      <c r="D5" s="38" t="s">
        <v>21</v>
      </c>
      <c r="E5" s="71"/>
      <c r="F5" s="71"/>
    </row>
    <row r="6" spans="1:6" ht="15">
      <c r="A6" s="80" t="s">
        <v>44</v>
      </c>
      <c r="B6" s="81"/>
      <c r="C6" s="23"/>
      <c r="D6" s="42" t="s">
        <v>90</v>
      </c>
      <c r="E6" s="71"/>
      <c r="F6" s="71"/>
    </row>
    <row r="7" spans="1:6" ht="12" customHeight="1">
      <c r="A7" s="82" t="s">
        <v>45</v>
      </c>
      <c r="B7" s="83"/>
      <c r="C7" s="83"/>
      <c r="D7" s="83"/>
      <c r="E7" s="83"/>
      <c r="F7" s="84"/>
    </row>
    <row r="8" spans="1:6" s="18" customFormat="1" ht="12.75">
      <c r="A8" s="39" t="s">
        <v>46</v>
      </c>
      <c r="B8" s="85" t="s">
        <v>47</v>
      </c>
      <c r="C8" s="86"/>
      <c r="D8" s="40" t="s">
        <v>48</v>
      </c>
      <c r="E8" s="40" t="s">
        <v>48</v>
      </c>
      <c r="F8" s="41" t="s">
        <v>49</v>
      </c>
    </row>
    <row r="9" spans="1:6" ht="15">
      <c r="A9" s="87" t="s">
        <v>127</v>
      </c>
      <c r="B9" s="88"/>
      <c r="C9" s="89"/>
      <c r="D9" s="24" t="s">
        <v>50</v>
      </c>
      <c r="E9" s="24" t="s">
        <v>51</v>
      </c>
      <c r="F9" s="23"/>
    </row>
    <row r="10" spans="1:6" ht="15">
      <c r="A10" s="25">
        <v>1</v>
      </c>
      <c r="B10" s="90" t="s">
        <v>52</v>
      </c>
      <c r="C10" s="90"/>
      <c r="D10" s="26">
        <f>'IT Page 2'!C21</f>
        <v>0</v>
      </c>
      <c r="E10" s="26">
        <f>'IT Page 2'!C21</f>
        <v>0</v>
      </c>
      <c r="F10" s="23"/>
    </row>
    <row r="11" spans="1:6" ht="12.75" customHeight="1">
      <c r="A11" s="25">
        <v>2</v>
      </c>
      <c r="B11" s="90" t="s">
        <v>53</v>
      </c>
      <c r="C11" s="90"/>
      <c r="D11" s="23"/>
      <c r="E11" s="91" t="s">
        <v>54</v>
      </c>
      <c r="F11" s="23"/>
    </row>
    <row r="12" spans="1:6" ht="15">
      <c r="A12" s="25">
        <v>3</v>
      </c>
      <c r="B12" s="90" t="s">
        <v>55</v>
      </c>
      <c r="C12" s="90"/>
      <c r="D12" s="27">
        <f>D10-D11</f>
        <v>0</v>
      </c>
      <c r="E12" s="92"/>
      <c r="F12" s="23"/>
    </row>
    <row r="13" spans="1:6" ht="15">
      <c r="A13" s="25">
        <v>4</v>
      </c>
      <c r="B13" s="90" t="s">
        <v>56</v>
      </c>
      <c r="C13" s="90"/>
      <c r="D13" s="23"/>
      <c r="E13" s="92"/>
      <c r="F13" s="23"/>
    </row>
    <row r="14" spans="1:6" ht="15">
      <c r="A14" s="25">
        <v>5</v>
      </c>
      <c r="B14" s="90" t="s">
        <v>57</v>
      </c>
      <c r="C14" s="90"/>
      <c r="D14" s="27">
        <f>D12-D13</f>
        <v>0</v>
      </c>
      <c r="E14" s="92"/>
      <c r="F14" s="23"/>
    </row>
    <row r="15" spans="1:6" ht="24" customHeight="1">
      <c r="A15" s="77">
        <v>6</v>
      </c>
      <c r="B15" s="78" t="s">
        <v>58</v>
      </c>
      <c r="C15" s="78"/>
      <c r="D15" s="23"/>
      <c r="E15" s="93"/>
      <c r="F15" s="23"/>
    </row>
    <row r="16" spans="1:6" ht="27" customHeight="1">
      <c r="A16" s="77"/>
      <c r="B16" s="79" t="s">
        <v>109</v>
      </c>
      <c r="C16" s="79"/>
      <c r="D16" s="23"/>
      <c r="E16" s="23"/>
      <c r="F16" s="23"/>
    </row>
    <row r="17" spans="1:6" ht="15">
      <c r="A17" s="25">
        <v>7</v>
      </c>
      <c r="B17" s="94" t="s">
        <v>59</v>
      </c>
      <c r="C17" s="94"/>
      <c r="D17" s="27">
        <v>-50000</v>
      </c>
      <c r="E17" s="61">
        <v>-50000</v>
      </c>
      <c r="F17" s="23"/>
    </row>
    <row r="18" spans="1:6" ht="15">
      <c r="A18" s="25">
        <v>8</v>
      </c>
      <c r="B18" s="95" t="s">
        <v>60</v>
      </c>
      <c r="C18" s="95"/>
      <c r="D18" s="29">
        <f>+IF(SUM(D14:D17)&lt;0,,SUM(D14:D17))</f>
        <v>0</v>
      </c>
      <c r="E18" s="29">
        <f>IF((E10+E15+E16+E17)&lt;0,0,(E10+E15+E16+E17))</f>
        <v>0</v>
      </c>
      <c r="F18" s="23"/>
    </row>
    <row r="19" spans="1:6" s="18" customFormat="1" ht="12.75">
      <c r="A19" s="82" t="s">
        <v>61</v>
      </c>
      <c r="B19" s="83"/>
      <c r="C19" s="83"/>
      <c r="D19" s="83"/>
      <c r="E19" s="83"/>
      <c r="F19" s="84"/>
    </row>
    <row r="20" spans="1:6" ht="15">
      <c r="A20" s="77">
        <v>9</v>
      </c>
      <c r="B20" s="96" t="s">
        <v>62</v>
      </c>
      <c r="C20" s="97"/>
      <c r="D20" s="60"/>
      <c r="E20" s="91" t="s">
        <v>54</v>
      </c>
      <c r="F20" s="30"/>
    </row>
    <row r="21" spans="1:6" ht="15">
      <c r="A21" s="77"/>
      <c r="B21" s="90" t="s">
        <v>63</v>
      </c>
      <c r="C21" s="90"/>
      <c r="D21" s="60"/>
      <c r="E21" s="92"/>
      <c r="F21" s="30"/>
    </row>
    <row r="22" spans="1:6" ht="15">
      <c r="A22" s="77"/>
      <c r="B22" s="90" t="s">
        <v>64</v>
      </c>
      <c r="C22" s="90"/>
      <c r="D22" s="60"/>
      <c r="E22" s="92"/>
      <c r="F22" s="30"/>
    </row>
    <row r="23" spans="1:6" ht="15">
      <c r="A23" s="77"/>
      <c r="B23" s="90" t="s">
        <v>65</v>
      </c>
      <c r="C23" s="90"/>
      <c r="D23" s="60"/>
      <c r="E23" s="92"/>
      <c r="F23" s="30"/>
    </row>
    <row r="24" spans="1:6" ht="15">
      <c r="A24" s="77"/>
      <c r="B24" s="90" t="s">
        <v>66</v>
      </c>
      <c r="C24" s="90"/>
      <c r="D24" s="60"/>
      <c r="E24" s="92"/>
      <c r="F24" s="30"/>
    </row>
    <row r="25" spans="1:6" ht="15">
      <c r="A25" s="77"/>
      <c r="B25" s="90" t="s">
        <v>67</v>
      </c>
      <c r="C25" s="90"/>
      <c r="D25" s="60"/>
      <c r="E25" s="92"/>
      <c r="F25" s="30"/>
    </row>
    <row r="26" spans="1:6" ht="15">
      <c r="A26" s="77"/>
      <c r="B26" s="90" t="s">
        <v>68</v>
      </c>
      <c r="C26" s="90"/>
      <c r="D26" s="30"/>
      <c r="E26" s="92"/>
      <c r="F26" s="30"/>
    </row>
    <row r="27" spans="1:6" ht="15">
      <c r="A27" s="77"/>
      <c r="B27" s="90" t="s">
        <v>69</v>
      </c>
      <c r="C27" s="90"/>
      <c r="D27" s="30"/>
      <c r="E27" s="92"/>
      <c r="F27" s="30"/>
    </row>
    <row r="28" spans="1:6" ht="15">
      <c r="A28" s="77"/>
      <c r="B28" s="90" t="s">
        <v>70</v>
      </c>
      <c r="C28" s="90"/>
      <c r="D28" s="30"/>
      <c r="E28" s="92"/>
      <c r="F28" s="30"/>
    </row>
    <row r="29" spans="1:6" ht="15">
      <c r="A29" s="77"/>
      <c r="B29" s="90" t="s">
        <v>71</v>
      </c>
      <c r="C29" s="90"/>
      <c r="D29" s="30"/>
      <c r="E29" s="92"/>
      <c r="F29" s="30"/>
    </row>
    <row r="30" spans="1:6" ht="15">
      <c r="A30" s="77"/>
      <c r="B30" s="78" t="s">
        <v>72</v>
      </c>
      <c r="C30" s="78"/>
      <c r="D30" s="30"/>
      <c r="E30" s="92"/>
      <c r="F30" s="30"/>
    </row>
    <row r="31" spans="1:6" ht="15">
      <c r="A31" s="77"/>
      <c r="B31" s="78" t="s">
        <v>73</v>
      </c>
      <c r="C31" s="78"/>
      <c r="D31" s="31"/>
      <c r="E31" s="92"/>
      <c r="F31" s="30"/>
    </row>
    <row r="32" spans="1:6" ht="15">
      <c r="A32" s="77"/>
      <c r="B32" s="78" t="s">
        <v>74</v>
      </c>
      <c r="C32" s="78"/>
      <c r="D32" s="31"/>
      <c r="E32" s="92"/>
      <c r="F32" s="30"/>
    </row>
    <row r="33" spans="1:6" ht="13.5" customHeight="1">
      <c r="A33" s="77"/>
      <c r="B33" s="98" t="s">
        <v>75</v>
      </c>
      <c r="C33" s="99"/>
      <c r="D33" s="36">
        <f>IF(SUM(D20:D32)&gt;=150000,150000,SUM(D20:D32))</f>
        <v>0</v>
      </c>
      <c r="E33" s="93"/>
      <c r="F33" s="30"/>
    </row>
    <row r="34" spans="1:6" ht="15">
      <c r="A34" s="100" t="s">
        <v>76</v>
      </c>
      <c r="B34" s="101"/>
      <c r="C34" s="101"/>
      <c r="D34" s="101"/>
      <c r="E34" s="101"/>
      <c r="F34" s="102"/>
    </row>
    <row r="35" spans="1:6" ht="15">
      <c r="A35" s="77">
        <v>10</v>
      </c>
      <c r="B35" s="78" t="s">
        <v>83</v>
      </c>
      <c r="C35" s="78"/>
      <c r="D35" s="30"/>
      <c r="E35" s="91" t="s">
        <v>54</v>
      </c>
      <c r="F35" s="30"/>
    </row>
    <row r="36" spans="1:6" ht="23.25" customHeight="1">
      <c r="A36" s="77"/>
      <c r="B36" s="104" t="s">
        <v>84</v>
      </c>
      <c r="C36" s="104"/>
      <c r="D36" s="30"/>
      <c r="E36" s="92"/>
      <c r="F36" s="30"/>
    </row>
    <row r="37" spans="1:6" ht="15">
      <c r="A37" s="103"/>
      <c r="B37" s="105" t="s">
        <v>85</v>
      </c>
      <c r="C37" s="106"/>
      <c r="D37" s="32"/>
      <c r="E37" s="92"/>
      <c r="F37" s="30"/>
    </row>
    <row r="38" spans="1:6" ht="14.25" customHeight="1">
      <c r="A38" s="103"/>
      <c r="B38" s="33"/>
      <c r="C38" s="34" t="s">
        <v>77</v>
      </c>
      <c r="D38" s="66">
        <f>'IT Page 2'!K21</f>
        <v>0</v>
      </c>
      <c r="E38" s="92"/>
      <c r="F38" s="30"/>
    </row>
    <row r="39" spans="1:6" ht="22.5" customHeight="1">
      <c r="A39" s="77"/>
      <c r="B39" s="107" t="s">
        <v>86</v>
      </c>
      <c r="C39" s="107"/>
      <c r="D39" s="30"/>
      <c r="E39" s="92"/>
      <c r="F39" s="30"/>
    </row>
    <row r="40" spans="1:6" ht="23.25" customHeight="1">
      <c r="A40" s="77"/>
      <c r="B40" s="78" t="s">
        <v>128</v>
      </c>
      <c r="C40" s="78"/>
      <c r="D40" s="35"/>
      <c r="E40" s="92"/>
      <c r="F40" s="30"/>
    </row>
    <row r="41" spans="1:6" ht="15" customHeight="1">
      <c r="A41" s="77"/>
      <c r="B41" s="78" t="s">
        <v>129</v>
      </c>
      <c r="C41" s="78"/>
      <c r="D41" s="30"/>
      <c r="E41" s="92"/>
      <c r="F41" s="30"/>
    </row>
    <row r="42" spans="1:6" ht="14.25" customHeight="1">
      <c r="A42" s="77"/>
      <c r="B42" s="78" t="s">
        <v>87</v>
      </c>
      <c r="C42" s="78"/>
      <c r="D42" s="30"/>
      <c r="E42" s="92"/>
      <c r="F42" s="30"/>
    </row>
    <row r="43" spans="1:6" ht="15">
      <c r="A43" s="77"/>
      <c r="B43" s="90" t="s">
        <v>88</v>
      </c>
      <c r="C43" s="90"/>
      <c r="D43" s="30"/>
      <c r="E43" s="92"/>
      <c r="F43" s="30"/>
    </row>
    <row r="44" spans="1:6" ht="15">
      <c r="A44" s="77"/>
      <c r="B44" s="90" t="s">
        <v>89</v>
      </c>
      <c r="C44" s="90"/>
      <c r="D44" s="30"/>
      <c r="E44" s="92"/>
      <c r="F44" s="30"/>
    </row>
    <row r="45" spans="1:6" ht="15">
      <c r="A45" s="25">
        <v>11</v>
      </c>
      <c r="B45" s="108" t="s">
        <v>78</v>
      </c>
      <c r="C45" s="108"/>
      <c r="D45" s="29">
        <f>SUM(D35:D44)+D33</f>
        <v>0</v>
      </c>
      <c r="E45" s="36">
        <f>+E33</f>
        <v>0</v>
      </c>
      <c r="F45" s="37"/>
    </row>
    <row r="46" spans="1:6" ht="15">
      <c r="A46" s="25">
        <v>12</v>
      </c>
      <c r="B46" s="90" t="s">
        <v>79</v>
      </c>
      <c r="C46" s="90"/>
      <c r="D46" s="29">
        <f>CEILING(D18-D45,10)</f>
        <v>0</v>
      </c>
      <c r="E46" s="29">
        <f>CEILING(E18-E45,10)</f>
        <v>0</v>
      </c>
      <c r="F46" s="37"/>
    </row>
    <row r="47" spans="1:6" ht="15">
      <c r="A47" s="25">
        <v>13</v>
      </c>
      <c r="B47" s="90" t="s">
        <v>80</v>
      </c>
      <c r="C47" s="90"/>
      <c r="D47" s="29">
        <f>+IF(E6&lt;60,ROUND(IF(D46&lt;=250000,0,IF(D46&lt;=500000,(D46-250000)*0.05,IF(D46&lt;=1000000,12500+(D46-500000)*0.2,112500+(D46-1000000)*0.3))),0),ROUND(IF(AND(E6&gt;59,E6&lt;80),IF(D46&lt;=300000,0,IF(D46&lt;=500000,(D46-300000)*0.05,IF(D46&lt;=1000000,10000+(D46-500000)*0.2,110000+(D46-1000000)*0.3))),IF(D46&lt;=500000,0,IF(D46&lt;=1000000,(D46-500000)*0.2,100000+(D46-1000000)*0.3))),0))</f>
        <v>0</v>
      </c>
      <c r="E47" s="29">
        <f>ROUND(IF(E46&lt;=300000,0,IF(E46&lt;=600000,(E46-300000)*0.05,IF(E46&lt;=900000,15000+(E46-600000)*0.1,IF(E46&lt;=1200000,45000+(E46-900000)*0.15,IF(E46&lt;=1500000,90000+(E46-1200000)*0.2,150000+(E46-1500000)*0.3))))),0)</f>
        <v>0</v>
      </c>
      <c r="F47" s="37"/>
    </row>
    <row r="48" spans="1:6" ht="15">
      <c r="A48" s="25">
        <v>14</v>
      </c>
      <c r="B48" s="90" t="s">
        <v>81</v>
      </c>
      <c r="C48" s="90"/>
      <c r="D48" s="27">
        <f>IF(AND(D46&gt;0,D46&lt;500001),D47,0)</f>
        <v>0</v>
      </c>
      <c r="E48" s="54" t="s">
        <v>54</v>
      </c>
      <c r="F48" s="37"/>
    </row>
    <row r="49" spans="1:1025" ht="15.2" customHeight="1">
      <c r="A49" s="44">
        <v>15</v>
      </c>
      <c r="B49" s="50" t="s">
        <v>91</v>
      </c>
      <c r="C49" s="50"/>
      <c r="D49" s="52" t="s">
        <v>96</v>
      </c>
      <c r="E49" s="50">
        <f>IF(AND(E46&gt;0,E46&lt;700001),E47,0)</f>
        <v>0</v>
      </c>
      <c r="F49" s="59"/>
      <c r="G49" s="51"/>
      <c r="H49" s="53"/>
      <c r="I49" s="110"/>
      <c r="J49" s="110"/>
      <c r="K49" s="45"/>
      <c r="L49" s="45"/>
      <c r="M49" s="46"/>
      <c r="N49" s="45"/>
      <c r="O49" s="45"/>
      <c r="P49" s="45"/>
      <c r="Q49" s="45"/>
      <c r="R49" s="45"/>
      <c r="S49" s="45"/>
      <c r="T49" s="45"/>
      <c r="U49" s="45"/>
      <c r="V49" s="45"/>
      <c r="W49" s="45"/>
      <c r="X49" s="45"/>
      <c r="Y49" s="45"/>
      <c r="Z49" s="45"/>
      <c r="AA49" s="45"/>
      <c r="AB49" s="45"/>
      <c r="AC49" s="45"/>
      <c r="AD49" s="45"/>
      <c r="AE49" s="45"/>
      <c r="AF49" s="45"/>
      <c r="AG49" s="45"/>
      <c r="AH49" s="45"/>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c r="ACW49" s="47"/>
      <c r="ACX49" s="47"/>
      <c r="ACY49" s="47"/>
      <c r="ACZ49" s="47"/>
      <c r="ADA49" s="47"/>
      <c r="ADB49" s="47"/>
      <c r="ADC49" s="47"/>
      <c r="ADD49" s="47"/>
      <c r="ADE49" s="47"/>
      <c r="ADF49" s="47"/>
      <c r="ADG49" s="47"/>
      <c r="ADH49" s="47"/>
      <c r="ADI49" s="47"/>
      <c r="ADJ49" s="47"/>
      <c r="ADK49" s="47"/>
      <c r="ADL49" s="47"/>
      <c r="ADM49" s="47"/>
      <c r="ADN49" s="47"/>
      <c r="ADO49" s="47"/>
      <c r="ADP49" s="47"/>
      <c r="ADQ49" s="47"/>
      <c r="ADR49" s="47"/>
      <c r="ADS49" s="47"/>
      <c r="ADT49" s="47"/>
      <c r="ADU49" s="47"/>
      <c r="ADV49" s="47"/>
      <c r="ADW49" s="47"/>
      <c r="ADX49" s="47"/>
      <c r="ADY49" s="47"/>
      <c r="ADZ49" s="47"/>
      <c r="AEA49" s="47"/>
      <c r="AEB49" s="47"/>
      <c r="AEC49" s="47"/>
      <c r="AED49" s="47"/>
      <c r="AEE49" s="47"/>
      <c r="AEF49" s="47"/>
      <c r="AEG49" s="47"/>
      <c r="AEH49" s="47"/>
      <c r="AEI49" s="47"/>
      <c r="AEJ49" s="47"/>
      <c r="AEK49" s="47"/>
      <c r="AEL49" s="47"/>
      <c r="AEM49" s="47"/>
      <c r="AEN49" s="47"/>
      <c r="AEO49" s="47"/>
      <c r="AEP49" s="47"/>
      <c r="AEQ49" s="47"/>
      <c r="AER49" s="47"/>
      <c r="AES49" s="47"/>
      <c r="AET49" s="47"/>
      <c r="AEU49" s="47"/>
      <c r="AEV49" s="47"/>
      <c r="AEW49" s="47"/>
      <c r="AEX49" s="47"/>
      <c r="AEY49" s="47"/>
      <c r="AEZ49" s="47"/>
      <c r="AFA49" s="47"/>
      <c r="AFB49" s="47"/>
      <c r="AFC49" s="47"/>
      <c r="AFD49" s="47"/>
      <c r="AFE49" s="47"/>
      <c r="AFF49" s="47"/>
      <c r="AFG49" s="47"/>
      <c r="AFH49" s="47"/>
      <c r="AFI49" s="47"/>
      <c r="AFJ49" s="47"/>
      <c r="AFK49" s="47"/>
      <c r="AFL49" s="47"/>
      <c r="AFM49" s="47"/>
      <c r="AFN49" s="47"/>
      <c r="AFO49" s="47"/>
      <c r="AFP49" s="47"/>
      <c r="AFQ49" s="47"/>
      <c r="AFR49" s="47"/>
      <c r="AFS49" s="47"/>
      <c r="AFT49" s="47"/>
      <c r="AFU49" s="47"/>
      <c r="AFV49" s="47"/>
      <c r="AFW49" s="47"/>
      <c r="AFX49" s="47"/>
      <c r="AFY49" s="47"/>
      <c r="AFZ49" s="47"/>
      <c r="AGA49" s="47"/>
      <c r="AGB49" s="47"/>
      <c r="AGC49" s="47"/>
      <c r="AGD49" s="47"/>
      <c r="AGE49" s="47"/>
      <c r="AGF49" s="47"/>
      <c r="AGG49" s="47"/>
      <c r="AGH49" s="47"/>
      <c r="AGI49" s="47"/>
      <c r="AGJ49" s="47"/>
      <c r="AGK49" s="47"/>
      <c r="AGL49" s="47"/>
      <c r="AGM49" s="47"/>
      <c r="AGN49" s="47"/>
      <c r="AGO49" s="47"/>
      <c r="AGP49" s="47"/>
      <c r="AGQ49" s="47"/>
      <c r="AGR49" s="47"/>
      <c r="AGS49" s="47"/>
      <c r="AGT49" s="47"/>
      <c r="AGU49" s="47"/>
      <c r="AGV49" s="47"/>
      <c r="AGW49" s="47"/>
      <c r="AGX49" s="47"/>
      <c r="AGY49" s="47"/>
      <c r="AGZ49" s="47"/>
      <c r="AHA49" s="47"/>
      <c r="AHB49" s="47"/>
      <c r="AHC49" s="47"/>
      <c r="AHD49" s="47"/>
      <c r="AHE49" s="47"/>
      <c r="AHF49" s="47"/>
      <c r="AHG49" s="47"/>
      <c r="AHH49" s="47"/>
      <c r="AHI49" s="47"/>
      <c r="AHJ49" s="47"/>
      <c r="AHK49" s="47"/>
      <c r="AHL49" s="47"/>
      <c r="AHM49" s="47"/>
      <c r="AHN49" s="47"/>
      <c r="AHO49" s="47"/>
      <c r="AHP49" s="47"/>
      <c r="AHQ49" s="47"/>
      <c r="AHR49" s="47"/>
      <c r="AHS49" s="47"/>
      <c r="AHT49" s="47"/>
      <c r="AHU49" s="47"/>
      <c r="AHV49" s="47"/>
      <c r="AHW49" s="47"/>
      <c r="AHX49" s="47"/>
      <c r="AHY49" s="47"/>
      <c r="AHZ49" s="47"/>
      <c r="AIA49" s="47"/>
      <c r="AIB49" s="47"/>
      <c r="AIC49" s="47"/>
      <c r="AID49" s="47"/>
      <c r="AIE49" s="47"/>
      <c r="AIF49" s="47"/>
      <c r="AIG49" s="47"/>
      <c r="AIH49" s="47"/>
      <c r="AII49" s="47"/>
      <c r="AIJ49" s="47"/>
      <c r="AIK49" s="47"/>
      <c r="AIL49" s="47"/>
      <c r="AIM49" s="47"/>
      <c r="AIN49" s="47"/>
      <c r="AIO49" s="47"/>
      <c r="AIP49" s="47"/>
      <c r="AIQ49" s="47"/>
      <c r="AIR49" s="47"/>
      <c r="AIS49" s="47"/>
      <c r="AIT49" s="47"/>
      <c r="AIU49" s="47"/>
      <c r="AIV49" s="47"/>
      <c r="AIW49" s="47"/>
      <c r="AIX49" s="47"/>
      <c r="AIY49" s="47"/>
      <c r="AIZ49" s="47"/>
      <c r="AJA49" s="47"/>
      <c r="AJB49" s="47"/>
      <c r="AJC49" s="47"/>
      <c r="AJD49" s="47"/>
      <c r="AJE49" s="47"/>
      <c r="AJF49" s="47"/>
      <c r="AJG49" s="47"/>
      <c r="AJH49" s="47"/>
      <c r="AJI49" s="47"/>
      <c r="AJJ49" s="47"/>
      <c r="AJK49" s="47"/>
      <c r="AJL49" s="47"/>
      <c r="AJM49" s="47"/>
      <c r="AJN49" s="47"/>
      <c r="AJO49" s="47"/>
      <c r="AJP49" s="47"/>
      <c r="AJQ49" s="47"/>
      <c r="AJR49" s="47"/>
      <c r="AJS49" s="47"/>
      <c r="AJT49" s="47"/>
      <c r="AJU49" s="47"/>
      <c r="AJV49" s="47"/>
      <c r="AJW49" s="47"/>
      <c r="AJX49" s="47"/>
      <c r="AJY49" s="47"/>
      <c r="AJZ49" s="47"/>
      <c r="AKA49" s="47"/>
      <c r="AKB49" s="47"/>
      <c r="AKC49" s="47"/>
      <c r="AKD49" s="47"/>
      <c r="AKE49" s="47"/>
      <c r="AKF49" s="47"/>
      <c r="AKG49" s="47"/>
      <c r="AKH49" s="47"/>
      <c r="AKI49" s="47"/>
      <c r="AKJ49" s="47"/>
      <c r="AKK49" s="47"/>
      <c r="AKL49" s="47"/>
      <c r="AKM49" s="47"/>
      <c r="AKN49" s="47"/>
      <c r="AKO49" s="47"/>
      <c r="AKP49" s="47"/>
      <c r="AKQ49" s="47"/>
      <c r="AKR49" s="47"/>
      <c r="AKS49" s="47"/>
      <c r="AKT49" s="47"/>
      <c r="AKU49" s="47"/>
      <c r="AKV49" s="47"/>
      <c r="AKW49" s="47"/>
      <c r="AKX49" s="47"/>
      <c r="AKY49" s="47"/>
      <c r="AKZ49" s="47"/>
      <c r="ALA49" s="47"/>
      <c r="ALB49" s="47"/>
      <c r="ALC49" s="47"/>
      <c r="ALD49" s="47"/>
      <c r="ALE49" s="47"/>
      <c r="ALF49" s="47"/>
      <c r="ALG49" s="47"/>
      <c r="ALH49" s="47"/>
      <c r="ALI49" s="47"/>
      <c r="ALJ49" s="47"/>
      <c r="ALK49" s="47"/>
      <c r="ALL49" s="47"/>
      <c r="ALM49" s="47"/>
      <c r="ALN49" s="47"/>
      <c r="ALO49" s="47"/>
      <c r="ALP49" s="47"/>
      <c r="ALQ49" s="47"/>
      <c r="ALR49" s="47"/>
      <c r="ALS49" s="47"/>
      <c r="ALT49" s="47"/>
      <c r="ALU49" s="47"/>
      <c r="ALV49" s="47"/>
      <c r="ALW49" s="47"/>
      <c r="ALX49" s="47"/>
      <c r="ALY49" s="47"/>
      <c r="ALZ49" s="47"/>
      <c r="AMA49" s="47"/>
      <c r="AMB49" s="47"/>
      <c r="AMC49" s="47"/>
      <c r="AMD49" s="47"/>
      <c r="AME49" s="47"/>
      <c r="AMF49" s="47"/>
      <c r="AMG49" s="47"/>
      <c r="AMH49" s="47"/>
      <c r="AMI49" s="47"/>
      <c r="AMJ49" s="47"/>
      <c r="AMK49" s="47"/>
    </row>
    <row r="50" spans="1:1025" ht="15.2" customHeight="1">
      <c r="A50" s="44">
        <v>16</v>
      </c>
      <c r="B50" s="48" t="s">
        <v>95</v>
      </c>
      <c r="C50" s="49"/>
      <c r="D50" s="50">
        <f>IF(D47-D48&lt;0,,D47-D48)</f>
        <v>0</v>
      </c>
      <c r="E50" s="48">
        <f>IF(E47-E49&lt;0,,E47-E49)</f>
        <v>0</v>
      </c>
      <c r="F50" s="50"/>
      <c r="G50" s="51"/>
      <c r="H50" s="53"/>
      <c r="I50" s="110"/>
      <c r="J50" s="110"/>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c r="ACW50" s="47"/>
      <c r="ACX50" s="47"/>
      <c r="ACY50" s="47"/>
      <c r="ACZ50" s="47"/>
      <c r="ADA50" s="47"/>
      <c r="ADB50" s="47"/>
      <c r="ADC50" s="47"/>
      <c r="ADD50" s="47"/>
      <c r="ADE50" s="47"/>
      <c r="ADF50" s="47"/>
      <c r="ADG50" s="47"/>
      <c r="ADH50" s="47"/>
      <c r="ADI50" s="47"/>
      <c r="ADJ50" s="47"/>
      <c r="ADK50" s="47"/>
      <c r="ADL50" s="47"/>
      <c r="ADM50" s="47"/>
      <c r="ADN50" s="47"/>
      <c r="ADO50" s="47"/>
      <c r="ADP50" s="47"/>
      <c r="ADQ50" s="47"/>
      <c r="ADR50" s="47"/>
      <c r="ADS50" s="47"/>
      <c r="ADT50" s="47"/>
      <c r="ADU50" s="47"/>
      <c r="ADV50" s="47"/>
      <c r="ADW50" s="47"/>
      <c r="ADX50" s="47"/>
      <c r="ADY50" s="47"/>
      <c r="ADZ50" s="47"/>
      <c r="AEA50" s="47"/>
      <c r="AEB50" s="47"/>
      <c r="AEC50" s="47"/>
      <c r="AED50" s="47"/>
      <c r="AEE50" s="47"/>
      <c r="AEF50" s="47"/>
      <c r="AEG50" s="47"/>
      <c r="AEH50" s="47"/>
      <c r="AEI50" s="47"/>
      <c r="AEJ50" s="47"/>
      <c r="AEK50" s="47"/>
      <c r="AEL50" s="47"/>
      <c r="AEM50" s="47"/>
      <c r="AEN50" s="47"/>
      <c r="AEO50" s="47"/>
      <c r="AEP50" s="47"/>
      <c r="AEQ50" s="47"/>
      <c r="AER50" s="47"/>
      <c r="AES50" s="47"/>
      <c r="AET50" s="47"/>
      <c r="AEU50" s="47"/>
      <c r="AEV50" s="47"/>
      <c r="AEW50" s="47"/>
      <c r="AEX50" s="47"/>
      <c r="AEY50" s="47"/>
      <c r="AEZ50" s="47"/>
      <c r="AFA50" s="47"/>
      <c r="AFB50" s="47"/>
      <c r="AFC50" s="47"/>
      <c r="AFD50" s="47"/>
      <c r="AFE50" s="47"/>
      <c r="AFF50" s="47"/>
      <c r="AFG50" s="47"/>
      <c r="AFH50" s="47"/>
      <c r="AFI50" s="47"/>
      <c r="AFJ50" s="47"/>
      <c r="AFK50" s="47"/>
      <c r="AFL50" s="47"/>
      <c r="AFM50" s="47"/>
      <c r="AFN50" s="47"/>
      <c r="AFO50" s="47"/>
      <c r="AFP50" s="47"/>
      <c r="AFQ50" s="47"/>
      <c r="AFR50" s="47"/>
      <c r="AFS50" s="47"/>
      <c r="AFT50" s="47"/>
      <c r="AFU50" s="47"/>
      <c r="AFV50" s="47"/>
      <c r="AFW50" s="47"/>
      <c r="AFX50" s="47"/>
      <c r="AFY50" s="47"/>
      <c r="AFZ50" s="47"/>
      <c r="AGA50" s="47"/>
      <c r="AGB50" s="47"/>
      <c r="AGC50" s="47"/>
      <c r="AGD50" s="47"/>
      <c r="AGE50" s="47"/>
      <c r="AGF50" s="47"/>
      <c r="AGG50" s="47"/>
      <c r="AGH50" s="47"/>
      <c r="AGI50" s="47"/>
      <c r="AGJ50" s="47"/>
      <c r="AGK50" s="47"/>
      <c r="AGL50" s="47"/>
      <c r="AGM50" s="47"/>
      <c r="AGN50" s="47"/>
      <c r="AGO50" s="47"/>
      <c r="AGP50" s="47"/>
      <c r="AGQ50" s="47"/>
      <c r="AGR50" s="47"/>
      <c r="AGS50" s="47"/>
      <c r="AGT50" s="47"/>
      <c r="AGU50" s="47"/>
      <c r="AGV50" s="47"/>
      <c r="AGW50" s="47"/>
      <c r="AGX50" s="47"/>
      <c r="AGY50" s="47"/>
      <c r="AGZ50" s="47"/>
      <c r="AHA50" s="47"/>
      <c r="AHB50" s="47"/>
      <c r="AHC50" s="47"/>
      <c r="AHD50" s="47"/>
      <c r="AHE50" s="47"/>
      <c r="AHF50" s="47"/>
      <c r="AHG50" s="47"/>
      <c r="AHH50" s="47"/>
      <c r="AHI50" s="47"/>
      <c r="AHJ50" s="47"/>
      <c r="AHK50" s="47"/>
      <c r="AHL50" s="47"/>
      <c r="AHM50" s="47"/>
      <c r="AHN50" s="47"/>
      <c r="AHO50" s="47"/>
      <c r="AHP50" s="47"/>
      <c r="AHQ50" s="47"/>
      <c r="AHR50" s="47"/>
      <c r="AHS50" s="47"/>
      <c r="AHT50" s="47"/>
      <c r="AHU50" s="47"/>
      <c r="AHV50" s="47"/>
      <c r="AHW50" s="47"/>
      <c r="AHX50" s="47"/>
      <c r="AHY50" s="47"/>
      <c r="AHZ50" s="47"/>
      <c r="AIA50" s="47"/>
      <c r="AIB50" s="47"/>
      <c r="AIC50" s="47"/>
      <c r="AID50" s="47"/>
      <c r="AIE50" s="47"/>
      <c r="AIF50" s="47"/>
      <c r="AIG50" s="47"/>
      <c r="AIH50" s="47"/>
      <c r="AII50" s="47"/>
      <c r="AIJ50" s="47"/>
      <c r="AIK50" s="47"/>
      <c r="AIL50" s="47"/>
      <c r="AIM50" s="47"/>
      <c r="AIN50" s="47"/>
      <c r="AIO50" s="47"/>
      <c r="AIP50" s="47"/>
      <c r="AIQ50" s="47"/>
      <c r="AIR50" s="47"/>
      <c r="AIS50" s="47"/>
      <c r="AIT50" s="47"/>
      <c r="AIU50" s="47"/>
      <c r="AIV50" s="47"/>
      <c r="AIW50" s="47"/>
      <c r="AIX50" s="47"/>
      <c r="AIY50" s="47"/>
      <c r="AIZ50" s="47"/>
      <c r="AJA50" s="47"/>
      <c r="AJB50" s="47"/>
      <c r="AJC50" s="47"/>
      <c r="AJD50" s="47"/>
      <c r="AJE50" s="47"/>
      <c r="AJF50" s="47"/>
      <c r="AJG50" s="47"/>
      <c r="AJH50" s="47"/>
      <c r="AJI50" s="47"/>
      <c r="AJJ50" s="47"/>
      <c r="AJK50" s="47"/>
      <c r="AJL50" s="47"/>
      <c r="AJM50" s="47"/>
      <c r="AJN50" s="47"/>
      <c r="AJO50" s="47"/>
      <c r="AJP50" s="47"/>
      <c r="AJQ50" s="47"/>
      <c r="AJR50" s="47"/>
      <c r="AJS50" s="47"/>
      <c r="AJT50" s="47"/>
      <c r="AJU50" s="47"/>
      <c r="AJV50" s="47"/>
      <c r="AJW50" s="47"/>
      <c r="AJX50" s="47"/>
      <c r="AJY50" s="47"/>
      <c r="AJZ50" s="47"/>
      <c r="AKA50" s="47"/>
      <c r="AKB50" s="47"/>
      <c r="AKC50" s="47"/>
      <c r="AKD50" s="47"/>
      <c r="AKE50" s="47"/>
      <c r="AKF50" s="47"/>
      <c r="AKG50" s="47"/>
      <c r="AKH50" s="47"/>
      <c r="AKI50" s="47"/>
      <c r="AKJ50" s="47"/>
      <c r="AKK50" s="47"/>
      <c r="AKL50" s="47"/>
      <c r="AKM50" s="47"/>
      <c r="AKN50" s="47"/>
      <c r="AKO50" s="47"/>
      <c r="AKP50" s="47"/>
      <c r="AKQ50" s="47"/>
      <c r="AKR50" s="47"/>
      <c r="AKS50" s="47"/>
      <c r="AKT50" s="47"/>
      <c r="AKU50" s="47"/>
      <c r="AKV50" s="47"/>
      <c r="AKW50" s="47"/>
      <c r="AKX50" s="47"/>
      <c r="AKY50" s="47"/>
      <c r="AKZ50" s="47"/>
      <c r="ALA50" s="47"/>
      <c r="ALB50" s="47"/>
      <c r="ALC50" s="47"/>
      <c r="ALD50" s="47"/>
      <c r="ALE50" s="47"/>
      <c r="ALF50" s="47"/>
      <c r="ALG50" s="47"/>
      <c r="ALH50" s="47"/>
      <c r="ALI50" s="47"/>
      <c r="ALJ50" s="47"/>
      <c r="ALK50" s="47"/>
      <c r="ALL50" s="47"/>
      <c r="ALM50" s="47"/>
      <c r="ALN50" s="47"/>
      <c r="ALO50" s="47"/>
      <c r="ALP50" s="47"/>
      <c r="ALQ50" s="47"/>
      <c r="ALR50" s="47"/>
      <c r="ALS50" s="47"/>
      <c r="ALT50" s="47"/>
      <c r="ALU50" s="47"/>
      <c r="ALV50" s="47"/>
      <c r="ALW50" s="47"/>
      <c r="ALX50" s="47"/>
      <c r="ALY50" s="47"/>
      <c r="ALZ50" s="47"/>
      <c r="AMA50" s="47"/>
      <c r="AMB50" s="47"/>
      <c r="AMC50" s="47"/>
      <c r="AMD50" s="47"/>
      <c r="AME50" s="47"/>
      <c r="AMF50" s="47"/>
      <c r="AMG50" s="47"/>
      <c r="AMH50" s="47"/>
      <c r="AMI50" s="47"/>
      <c r="AMJ50" s="47"/>
      <c r="AMK50" s="47"/>
    </row>
    <row r="51" spans="1:7" ht="15">
      <c r="A51" s="25">
        <v>17</v>
      </c>
      <c r="B51" s="90" t="s">
        <v>92</v>
      </c>
      <c r="C51" s="90"/>
      <c r="D51" s="27">
        <f>IF((ROUND((D47-D48)*4/100,0))&lt;=0,0,ROUND((D47-D48)*4/100,0))</f>
        <v>0</v>
      </c>
      <c r="E51" s="56">
        <f>IF((ROUND((E50)*4/100,0))&lt;=0,0,ROUND((E50)*4/100,0))</f>
        <v>0</v>
      </c>
      <c r="F51" s="23"/>
      <c r="G51" s="55"/>
    </row>
    <row r="52" spans="1:7" ht="15">
      <c r="A52" s="25">
        <v>18</v>
      </c>
      <c r="B52" s="90" t="s">
        <v>93</v>
      </c>
      <c r="C52" s="90"/>
      <c r="D52" s="29">
        <f>IF((D47-D48+D51)&lt;=0,0,(D47-D48+D51))</f>
        <v>0</v>
      </c>
      <c r="E52" s="57">
        <f>IF((E47-E49+E51)&lt;=0,0,(E47-E49+E51))</f>
        <v>0</v>
      </c>
      <c r="F52" s="23"/>
      <c r="G52" s="55"/>
    </row>
    <row r="53" spans="1:7" ht="15">
      <c r="A53" s="25">
        <v>19</v>
      </c>
      <c r="B53" s="90" t="s">
        <v>121</v>
      </c>
      <c r="C53" s="90"/>
      <c r="D53" s="28"/>
      <c r="E53" s="58"/>
      <c r="F53" s="23"/>
      <c r="G53" s="55"/>
    </row>
    <row r="54" spans="1:7" ht="15">
      <c r="A54" s="25">
        <v>20</v>
      </c>
      <c r="B54" s="111" t="s">
        <v>94</v>
      </c>
      <c r="C54" s="111"/>
      <c r="D54" s="27">
        <f>D52-D53</f>
        <v>0</v>
      </c>
      <c r="E54" s="56">
        <f>E52-E53</f>
        <v>0</v>
      </c>
      <c r="F54" s="23"/>
      <c r="G54" s="55"/>
    </row>
    <row r="55" spans="1:7" ht="15">
      <c r="A55" s="67">
        <v>21</v>
      </c>
      <c r="B55" s="109" t="s">
        <v>119</v>
      </c>
      <c r="C55" s="109"/>
      <c r="D55" s="27">
        <f>'IT Page 2'!L21</f>
        <v>0</v>
      </c>
      <c r="E55" s="56">
        <f>'IT Page 2'!L21</f>
        <v>0</v>
      </c>
      <c r="F55" s="23"/>
      <c r="G55" s="55"/>
    </row>
    <row r="56" spans="1:7" ht="15">
      <c r="A56" s="67">
        <v>22</v>
      </c>
      <c r="B56" s="109" t="s">
        <v>118</v>
      </c>
      <c r="C56" s="109"/>
      <c r="D56" s="27">
        <f>IF(D54-D55&lt;=0,0,D54-D55)</f>
        <v>0</v>
      </c>
      <c r="E56" s="56">
        <f>IF(E54-E55&lt;=0,0,E54-E55)</f>
        <v>0</v>
      </c>
      <c r="F56" s="23"/>
      <c r="G56" s="55"/>
    </row>
    <row r="57" spans="1:7" ht="15">
      <c r="A57" s="25">
        <v>23</v>
      </c>
      <c r="B57" s="109" t="s">
        <v>120</v>
      </c>
      <c r="C57" s="109"/>
      <c r="D57" s="50">
        <f>ROUND(D56/3,0)</f>
        <v>0</v>
      </c>
      <c r="E57" s="48">
        <f>ROUND(E56/3,0)</f>
        <v>0</v>
      </c>
      <c r="F57" s="50"/>
      <c r="G57" s="51"/>
    </row>
  </sheetData>
  <mergeCells count="65">
    <mergeCell ref="B57:C57"/>
    <mergeCell ref="I49:J49"/>
    <mergeCell ref="I50:J50"/>
    <mergeCell ref="B53:C53"/>
    <mergeCell ref="B54:C54"/>
    <mergeCell ref="B56:C56"/>
    <mergeCell ref="B52:C52"/>
    <mergeCell ref="B55:C55"/>
    <mergeCell ref="B45:C45"/>
    <mergeCell ref="B46:C46"/>
    <mergeCell ref="B47:C47"/>
    <mergeCell ref="B48:C48"/>
    <mergeCell ref="B51:C51"/>
    <mergeCell ref="B33:C33"/>
    <mergeCell ref="A34:F34"/>
    <mergeCell ref="A35:A44"/>
    <mergeCell ref="B35:C35"/>
    <mergeCell ref="E35:E44"/>
    <mergeCell ref="B36:C36"/>
    <mergeCell ref="B37:C37"/>
    <mergeCell ref="B39:C39"/>
    <mergeCell ref="E20:E33"/>
    <mergeCell ref="B40:C40"/>
    <mergeCell ref="B41:C41"/>
    <mergeCell ref="B42:C42"/>
    <mergeCell ref="B43:C43"/>
    <mergeCell ref="B44:C44"/>
    <mergeCell ref="B30:C30"/>
    <mergeCell ref="B17:C17"/>
    <mergeCell ref="B18:C18"/>
    <mergeCell ref="A19:F19"/>
    <mergeCell ref="A20:A33"/>
    <mergeCell ref="B20:C20"/>
    <mergeCell ref="B21:C21"/>
    <mergeCell ref="B22:C22"/>
    <mergeCell ref="B23:C23"/>
    <mergeCell ref="B24:C24"/>
    <mergeCell ref="B25:C25"/>
    <mergeCell ref="B26:C26"/>
    <mergeCell ref="B27:C27"/>
    <mergeCell ref="B28:C28"/>
    <mergeCell ref="B29:C29"/>
    <mergeCell ref="B31:C31"/>
    <mergeCell ref="B32:C32"/>
    <mergeCell ref="A15:A16"/>
    <mergeCell ref="B15:C15"/>
    <mergeCell ref="B16:C16"/>
    <mergeCell ref="A6:B6"/>
    <mergeCell ref="E6:F6"/>
    <mergeCell ref="A7:F7"/>
    <mergeCell ref="B8:C8"/>
    <mergeCell ref="A9:C9"/>
    <mergeCell ref="B10:C10"/>
    <mergeCell ref="B11:C11"/>
    <mergeCell ref="B12:C12"/>
    <mergeCell ref="B13:C13"/>
    <mergeCell ref="B14:C14"/>
    <mergeCell ref="E11:E15"/>
    <mergeCell ref="A5:B5"/>
    <mergeCell ref="E5:F5"/>
    <mergeCell ref="A1:F1"/>
    <mergeCell ref="A2:F2"/>
    <mergeCell ref="A3:F3"/>
    <mergeCell ref="A4:B4"/>
    <mergeCell ref="E4:F4"/>
  </mergeCells>
  <conditionalFormatting sqref="D10:D18 E10 E18 E46:E56 D35:D56 D20:D33">
    <cfRule type="cellIs" priority="6" dxfId="0" operator="equal" stopIfTrue="1">
      <formula>0</formula>
    </cfRule>
  </conditionalFormatting>
  <conditionalFormatting sqref="D36">
    <cfRule type="colorScale" priority="5">
      <colorScale>
        <cfvo type="min" val="0"/>
        <cfvo type="num" val="25000"/>
        <color theme="0"/>
        <color theme="0"/>
      </colorScale>
    </cfRule>
  </conditionalFormatting>
  <conditionalFormatting sqref="H49:I50">
    <cfRule type="cellIs" priority="4" dxfId="1" operator="equal">
      <formula>0</formula>
    </cfRule>
  </conditionalFormatting>
  <conditionalFormatting sqref="H49:I50">
    <cfRule type="expression" priority="3" dxfId="1">
      <formula>$H$2="X"</formula>
    </cfRule>
  </conditionalFormatting>
  <dataValidations count="2">
    <dataValidation type="whole" operator="lessThan" allowBlank="1" showInputMessage="1" showErrorMessage="1" sqref="D43:D44">
      <formula1>125001</formula1>
    </dataValidation>
    <dataValidation type="whole" operator="lessThan" allowBlank="1" showInputMessage="1" showErrorMessage="1" sqref="D36">
      <formula1>25001</formula1>
    </dataValidation>
  </dataValidations>
  <printOptions/>
  <pageMargins left="0.020833333333333332" right="0.008012820512820512" top="0" bottom="0" header="0.3" footer="0.3"/>
  <pageSetup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R49"/>
  <sheetViews>
    <sheetView tabSelected="1" workbookViewId="0" topLeftCell="A28">
      <selection activeCell="C4" sqref="C4"/>
    </sheetView>
  </sheetViews>
  <sheetFormatPr defaultColWidth="9.140625" defaultRowHeight="15"/>
  <cols>
    <col min="1" max="1" width="12.421875" style="20" customWidth="1"/>
    <col min="2" max="2" width="3.140625" style="20" customWidth="1"/>
    <col min="3" max="3" width="9.28125" style="20" customWidth="1"/>
    <col min="4" max="5" width="9.00390625" style="1" customWidth="1"/>
    <col min="6" max="6" width="9.8515625" style="1" customWidth="1"/>
    <col min="7" max="7" width="6.421875" style="1" customWidth="1"/>
    <col min="8" max="8" width="7.421875" style="1" customWidth="1"/>
    <col min="9" max="9" width="5.57421875" style="1" customWidth="1"/>
    <col min="10" max="10" width="9.57421875" style="1" customWidth="1"/>
    <col min="11" max="11" width="8.7109375" style="1" bestFit="1" customWidth="1"/>
    <col min="12" max="12" width="11.140625" style="21" customWidth="1"/>
    <col min="13" max="16384" width="9.140625" style="1" customWidth="1"/>
  </cols>
  <sheetData>
    <row r="1" spans="1:12" ht="15">
      <c r="A1" s="163" t="s">
        <v>122</v>
      </c>
      <c r="B1" s="163"/>
      <c r="C1" s="163"/>
      <c r="D1" s="163"/>
      <c r="E1" s="163"/>
      <c r="F1" s="163"/>
      <c r="G1" s="163"/>
      <c r="H1" s="163"/>
      <c r="I1" s="163"/>
      <c r="J1" s="163"/>
      <c r="K1" s="163"/>
      <c r="L1" s="164"/>
    </row>
    <row r="2" spans="1:12" s="5" customFormat="1" ht="27.75" customHeight="1">
      <c r="A2" s="165" t="s">
        <v>0</v>
      </c>
      <c r="B2" s="165"/>
      <c r="C2" s="2" t="s">
        <v>1</v>
      </c>
      <c r="D2" s="3" t="s">
        <v>2</v>
      </c>
      <c r="E2" s="3" t="s">
        <v>3</v>
      </c>
      <c r="F2" s="3" t="s">
        <v>4</v>
      </c>
      <c r="G2" s="3" t="s">
        <v>5</v>
      </c>
      <c r="H2" s="3" t="s">
        <v>6</v>
      </c>
      <c r="I2" s="3" t="s">
        <v>7</v>
      </c>
      <c r="J2" s="2" t="s">
        <v>8</v>
      </c>
      <c r="K2" s="4" t="s">
        <v>9</v>
      </c>
      <c r="L2" s="3" t="s">
        <v>10</v>
      </c>
    </row>
    <row r="3" spans="1:12" ht="17.25" customHeight="1">
      <c r="A3" s="6">
        <v>44986</v>
      </c>
      <c r="B3" s="7" t="s">
        <v>11</v>
      </c>
      <c r="C3" s="8"/>
      <c r="D3" s="8"/>
      <c r="E3" s="8"/>
      <c r="F3" s="8"/>
      <c r="G3" s="8"/>
      <c r="H3" s="8"/>
      <c r="I3" s="8"/>
      <c r="J3" s="8"/>
      <c r="K3" s="43"/>
      <c r="L3" s="9"/>
    </row>
    <row r="4" spans="1:12" ht="17.25" customHeight="1">
      <c r="A4" s="166">
        <v>45017</v>
      </c>
      <c r="B4" s="166"/>
      <c r="C4" s="8"/>
      <c r="D4" s="8"/>
      <c r="E4" s="8"/>
      <c r="F4" s="8"/>
      <c r="G4" s="8"/>
      <c r="H4" s="8"/>
      <c r="I4" s="8"/>
      <c r="J4" s="8"/>
      <c r="K4" s="43"/>
      <c r="L4" s="9"/>
    </row>
    <row r="5" spans="1:12" ht="17.25" customHeight="1">
      <c r="A5" s="166">
        <v>45047</v>
      </c>
      <c r="B5" s="166"/>
      <c r="C5" s="8">
        <f>C4</f>
        <v>0</v>
      </c>
      <c r="D5" s="8"/>
      <c r="E5" s="8"/>
      <c r="F5" s="8"/>
      <c r="G5" s="8"/>
      <c r="H5" s="8"/>
      <c r="I5" s="8"/>
      <c r="J5" s="8"/>
      <c r="K5" s="43">
        <f aca="true" t="shared" si="0" ref="K5:K15">K4</f>
        <v>0</v>
      </c>
      <c r="L5" s="9"/>
    </row>
    <row r="6" spans="1:17" ht="17.25" customHeight="1">
      <c r="A6" s="166">
        <v>45078</v>
      </c>
      <c r="B6" s="166"/>
      <c r="C6" s="8">
        <f aca="true" t="shared" si="1" ref="C6:C15">C5</f>
        <v>0</v>
      </c>
      <c r="D6" s="8"/>
      <c r="E6" s="8"/>
      <c r="F6" s="8"/>
      <c r="G6" s="8"/>
      <c r="H6" s="8"/>
      <c r="I6" s="8"/>
      <c r="J6" s="8"/>
      <c r="K6" s="43">
        <f t="shared" si="0"/>
        <v>0</v>
      </c>
      <c r="L6" s="69"/>
      <c r="Q6" s="5"/>
    </row>
    <row r="7" spans="1:12" ht="17.25" customHeight="1">
      <c r="A7" s="166">
        <v>45108</v>
      </c>
      <c r="B7" s="166"/>
      <c r="C7" s="8">
        <f t="shared" si="1"/>
        <v>0</v>
      </c>
      <c r="D7" s="8"/>
      <c r="E7" s="8"/>
      <c r="F7" s="8"/>
      <c r="G7" s="8"/>
      <c r="H7" s="8"/>
      <c r="I7" s="8"/>
      <c r="J7" s="8"/>
      <c r="K7" s="8">
        <f t="shared" si="0"/>
        <v>0</v>
      </c>
      <c r="L7" s="68"/>
    </row>
    <row r="8" spans="1:12" ht="17.25" customHeight="1">
      <c r="A8" s="166">
        <v>45139</v>
      </c>
      <c r="B8" s="166"/>
      <c r="C8" s="8">
        <f t="shared" si="1"/>
        <v>0</v>
      </c>
      <c r="D8" s="8"/>
      <c r="E8" s="8"/>
      <c r="F8" s="8"/>
      <c r="G8" s="8"/>
      <c r="H8" s="8"/>
      <c r="I8" s="8"/>
      <c r="J8" s="8"/>
      <c r="K8" s="8">
        <f t="shared" si="0"/>
        <v>0</v>
      </c>
      <c r="L8" s="68"/>
    </row>
    <row r="9" spans="1:12" ht="17.25" customHeight="1">
      <c r="A9" s="166">
        <v>45170</v>
      </c>
      <c r="B9" s="166"/>
      <c r="C9" s="8">
        <f t="shared" si="1"/>
        <v>0</v>
      </c>
      <c r="D9" s="8"/>
      <c r="E9" s="8"/>
      <c r="F9" s="8"/>
      <c r="G9" s="8"/>
      <c r="H9" s="8"/>
      <c r="I9" s="8"/>
      <c r="J9" s="8"/>
      <c r="K9" s="8">
        <f t="shared" si="0"/>
        <v>0</v>
      </c>
      <c r="L9" s="68"/>
    </row>
    <row r="10" spans="1:12" ht="17.25" customHeight="1">
      <c r="A10" s="166">
        <v>45200</v>
      </c>
      <c r="B10" s="166"/>
      <c r="C10" s="8">
        <f t="shared" si="1"/>
        <v>0</v>
      </c>
      <c r="D10" s="8"/>
      <c r="E10" s="8"/>
      <c r="F10" s="8"/>
      <c r="G10" s="8"/>
      <c r="H10" s="8"/>
      <c r="I10" s="8"/>
      <c r="J10" s="8"/>
      <c r="K10" s="8">
        <f t="shared" si="0"/>
        <v>0</v>
      </c>
      <c r="L10" s="68"/>
    </row>
    <row r="11" spans="1:12" ht="17.25" customHeight="1">
      <c r="A11" s="166">
        <v>45231</v>
      </c>
      <c r="B11" s="166"/>
      <c r="C11" s="8">
        <f t="shared" si="1"/>
        <v>0</v>
      </c>
      <c r="D11" s="8"/>
      <c r="E11" s="8"/>
      <c r="F11" s="8"/>
      <c r="G11" s="8"/>
      <c r="H11" s="8"/>
      <c r="I11" s="8"/>
      <c r="J11" s="8"/>
      <c r="K11" s="8">
        <f t="shared" si="0"/>
        <v>0</v>
      </c>
      <c r="L11" s="68"/>
    </row>
    <row r="12" spans="1:12" ht="17.25" customHeight="1">
      <c r="A12" s="166">
        <v>45261</v>
      </c>
      <c r="B12" s="166"/>
      <c r="C12" s="8">
        <f t="shared" si="1"/>
        <v>0</v>
      </c>
      <c r="D12" s="8"/>
      <c r="E12" s="8"/>
      <c r="F12" s="8"/>
      <c r="G12" s="8"/>
      <c r="H12" s="8"/>
      <c r="I12" s="8"/>
      <c r="J12" s="8"/>
      <c r="K12" s="8">
        <f t="shared" si="0"/>
        <v>0</v>
      </c>
      <c r="L12" s="68"/>
    </row>
    <row r="13" spans="1:12" ht="17.25" customHeight="1">
      <c r="A13" s="166">
        <v>45292</v>
      </c>
      <c r="B13" s="166"/>
      <c r="C13" s="8">
        <f t="shared" si="1"/>
        <v>0</v>
      </c>
      <c r="D13" s="8"/>
      <c r="E13" s="8"/>
      <c r="F13" s="8"/>
      <c r="G13" s="8"/>
      <c r="H13" s="8"/>
      <c r="I13" s="8"/>
      <c r="J13" s="8"/>
      <c r="K13" s="8">
        <f t="shared" si="0"/>
        <v>0</v>
      </c>
      <c r="L13" s="68"/>
    </row>
    <row r="14" spans="1:12" ht="17.25" customHeight="1">
      <c r="A14" s="166">
        <v>45323</v>
      </c>
      <c r="B14" s="166"/>
      <c r="C14" s="8">
        <f t="shared" si="1"/>
        <v>0</v>
      </c>
      <c r="D14" s="8"/>
      <c r="E14" s="8"/>
      <c r="F14" s="8"/>
      <c r="G14" s="8"/>
      <c r="H14" s="8"/>
      <c r="I14" s="8"/>
      <c r="J14" s="8"/>
      <c r="K14" s="8">
        <f t="shared" si="0"/>
        <v>0</v>
      </c>
      <c r="L14" s="68"/>
    </row>
    <row r="15" spans="1:12" ht="17.25" customHeight="1">
      <c r="A15" s="166">
        <v>45352</v>
      </c>
      <c r="B15" s="166"/>
      <c r="C15" s="8">
        <f t="shared" si="1"/>
        <v>0</v>
      </c>
      <c r="D15" s="8"/>
      <c r="E15" s="8"/>
      <c r="F15" s="8"/>
      <c r="G15" s="8"/>
      <c r="H15" s="8"/>
      <c r="I15" s="8"/>
      <c r="J15" s="8"/>
      <c r="K15" s="8">
        <f t="shared" si="0"/>
        <v>0</v>
      </c>
      <c r="L15" s="68"/>
    </row>
    <row r="16" spans="1:12" ht="17.25" customHeight="1">
      <c r="A16" s="169" t="s">
        <v>12</v>
      </c>
      <c r="B16" s="170"/>
      <c r="C16" s="8"/>
      <c r="D16" s="8"/>
      <c r="E16" s="8"/>
      <c r="F16" s="8"/>
      <c r="G16" s="8"/>
      <c r="H16" s="8"/>
      <c r="I16" s="8"/>
      <c r="J16" s="8"/>
      <c r="K16" s="8"/>
      <c r="L16" s="9"/>
    </row>
    <row r="17" spans="1:12" ht="15">
      <c r="A17" s="169" t="s">
        <v>13</v>
      </c>
      <c r="B17" s="170"/>
      <c r="C17" s="8"/>
      <c r="D17" s="8"/>
      <c r="E17" s="8"/>
      <c r="F17" s="8"/>
      <c r="G17" s="8"/>
      <c r="H17" s="8"/>
      <c r="I17" s="8"/>
      <c r="J17" s="8"/>
      <c r="K17" s="8"/>
      <c r="L17" s="9"/>
    </row>
    <row r="18" spans="1:12" ht="24.75" customHeight="1">
      <c r="A18" s="167" t="s">
        <v>14</v>
      </c>
      <c r="B18" s="168"/>
      <c r="C18" s="8"/>
      <c r="D18" s="8"/>
      <c r="E18" s="8"/>
      <c r="F18" s="8"/>
      <c r="G18" s="8"/>
      <c r="H18" s="8"/>
      <c r="I18" s="8"/>
      <c r="J18" s="8"/>
      <c r="K18" s="8"/>
      <c r="L18" s="9"/>
    </row>
    <row r="19" spans="1:12" ht="15">
      <c r="A19" s="169" t="s">
        <v>15</v>
      </c>
      <c r="B19" s="170"/>
      <c r="C19" s="8"/>
      <c r="D19" s="8"/>
      <c r="E19" s="8"/>
      <c r="F19" s="8"/>
      <c r="G19" s="8"/>
      <c r="H19" s="8"/>
      <c r="I19" s="8"/>
      <c r="J19" s="8"/>
      <c r="K19" s="8"/>
      <c r="L19" s="9"/>
    </row>
    <row r="20" spans="1:12" ht="15">
      <c r="A20" s="169" t="s">
        <v>16</v>
      </c>
      <c r="B20" s="170"/>
      <c r="C20" s="8"/>
      <c r="D20" s="8">
        <v>0</v>
      </c>
      <c r="E20" s="8"/>
      <c r="F20" s="8"/>
      <c r="G20" s="8"/>
      <c r="H20" s="8"/>
      <c r="I20" s="8"/>
      <c r="J20" s="8"/>
      <c r="K20" s="8"/>
      <c r="L20" s="9"/>
    </row>
    <row r="21" spans="1:12" ht="15">
      <c r="A21" s="169" t="s">
        <v>17</v>
      </c>
      <c r="B21" s="170"/>
      <c r="C21" s="10">
        <f aca="true" t="shared" si="2" ref="C21:L21">SUM(C3:C20)</f>
        <v>0</v>
      </c>
      <c r="D21" s="10"/>
      <c r="E21" s="10"/>
      <c r="F21" s="10"/>
      <c r="G21" s="10"/>
      <c r="H21" s="10"/>
      <c r="I21" s="10"/>
      <c r="J21" s="10"/>
      <c r="K21" s="10">
        <f t="shared" si="2"/>
        <v>0</v>
      </c>
      <c r="L21" s="10">
        <f t="shared" si="2"/>
        <v>0</v>
      </c>
    </row>
    <row r="22" spans="1:12" ht="8.25" customHeight="1">
      <c r="A22" s="11"/>
      <c r="B22" s="11"/>
      <c r="C22" s="11"/>
      <c r="D22" s="12"/>
      <c r="E22" s="12"/>
      <c r="F22" s="12"/>
      <c r="G22" s="12"/>
      <c r="H22" s="12"/>
      <c r="I22" s="12"/>
      <c r="J22" s="12"/>
      <c r="K22" s="12"/>
      <c r="L22" s="13"/>
    </row>
    <row r="23" spans="1:12" ht="15">
      <c r="A23" s="176" t="s">
        <v>18</v>
      </c>
      <c r="B23" s="176"/>
      <c r="C23" s="176"/>
      <c r="D23" s="176"/>
      <c r="E23" s="176"/>
      <c r="F23" s="176"/>
      <c r="G23" s="176"/>
      <c r="H23" s="176"/>
      <c r="I23" s="176"/>
      <c r="J23" s="176"/>
      <c r="K23" s="176"/>
      <c r="L23" s="176"/>
    </row>
    <row r="24" spans="1:12" ht="15">
      <c r="A24" s="14" t="s">
        <v>19</v>
      </c>
      <c r="B24" s="177" t="s">
        <v>20</v>
      </c>
      <c r="C24" s="178"/>
      <c r="D24" s="178"/>
      <c r="E24" s="178"/>
      <c r="F24" s="178"/>
      <c r="G24" s="178"/>
      <c r="H24" s="179"/>
      <c r="I24" s="177" t="s">
        <v>21</v>
      </c>
      <c r="J24" s="178"/>
      <c r="K24" s="178"/>
      <c r="L24" s="179"/>
    </row>
    <row r="25" spans="1:12" ht="15">
      <c r="A25" s="15">
        <v>1</v>
      </c>
      <c r="B25" s="180"/>
      <c r="C25" s="180"/>
      <c r="D25" s="180"/>
      <c r="E25" s="180"/>
      <c r="F25" s="180"/>
      <c r="G25" s="180"/>
      <c r="H25" s="181"/>
      <c r="I25" s="182"/>
      <c r="J25" s="182"/>
      <c r="K25" s="182"/>
      <c r="L25" s="182"/>
    </row>
    <row r="26" spans="1:12" ht="15.75" customHeight="1" thickBot="1">
      <c r="A26" s="183" t="s">
        <v>108</v>
      </c>
      <c r="B26" s="183"/>
      <c r="C26" s="183"/>
      <c r="D26" s="183"/>
      <c r="E26" s="183"/>
      <c r="F26" s="183"/>
      <c r="G26" s="183"/>
      <c r="H26" s="183"/>
      <c r="I26" s="183"/>
      <c r="J26" s="183"/>
      <c r="K26" s="183"/>
      <c r="L26" s="183"/>
    </row>
    <row r="27" spans="1:12" ht="15" thickBot="1">
      <c r="A27" s="184" t="s">
        <v>22</v>
      </c>
      <c r="B27" s="185"/>
      <c r="C27" s="185"/>
      <c r="D27" s="185"/>
      <c r="E27" s="185"/>
      <c r="F27" s="185"/>
      <c r="G27" s="185"/>
      <c r="H27" s="186"/>
      <c r="I27" s="174" t="s">
        <v>23</v>
      </c>
      <c r="J27" s="174"/>
      <c r="K27" s="175"/>
      <c r="L27" s="16"/>
    </row>
    <row r="28" spans="1:12" ht="15" thickBot="1">
      <c r="A28" s="171" t="s">
        <v>125</v>
      </c>
      <c r="B28" s="172"/>
      <c r="C28" s="172"/>
      <c r="D28" s="172"/>
      <c r="E28" s="172"/>
      <c r="F28" s="172"/>
      <c r="G28" s="172"/>
      <c r="H28" s="173"/>
      <c r="I28" s="174" t="s">
        <v>24</v>
      </c>
      <c r="J28" s="174"/>
      <c r="K28" s="175"/>
      <c r="L28" s="17"/>
    </row>
    <row r="29" spans="1:12" ht="15">
      <c r="A29" s="196" t="s">
        <v>25</v>
      </c>
      <c r="B29" s="196"/>
      <c r="C29" s="196"/>
      <c r="D29" s="196"/>
      <c r="E29" s="196"/>
      <c r="F29" s="196"/>
      <c r="G29" s="196"/>
      <c r="H29" s="196"/>
      <c r="I29" s="196"/>
      <c r="J29" s="196"/>
      <c r="K29" s="196"/>
      <c r="L29" s="196"/>
    </row>
    <row r="30" spans="1:12" ht="15">
      <c r="A30" s="197" t="s">
        <v>115</v>
      </c>
      <c r="B30" s="197"/>
      <c r="C30" s="197"/>
      <c r="D30" s="197"/>
      <c r="E30" s="197"/>
      <c r="F30" s="197"/>
      <c r="G30" s="197"/>
      <c r="H30" s="197"/>
      <c r="I30" s="197"/>
      <c r="J30" s="197"/>
      <c r="K30" s="197"/>
      <c r="L30" s="197"/>
    </row>
    <row r="31" spans="1:12" ht="15">
      <c r="A31" s="198" t="s">
        <v>26</v>
      </c>
      <c r="B31" s="198"/>
      <c r="C31" s="198"/>
      <c r="D31" s="18"/>
      <c r="E31" s="18"/>
      <c r="F31" s="18"/>
      <c r="G31" s="18"/>
      <c r="H31" s="19"/>
      <c r="I31" s="19"/>
      <c r="J31" s="19" t="s">
        <v>126</v>
      </c>
      <c r="K31" s="19"/>
      <c r="L31" s="19"/>
    </row>
    <row r="32" spans="1:12" ht="15" thickBot="1">
      <c r="A32" s="199" t="s">
        <v>110</v>
      </c>
      <c r="B32" s="199"/>
      <c r="C32" s="199"/>
      <c r="D32" s="199"/>
      <c r="E32" s="199"/>
      <c r="F32" s="199"/>
      <c r="G32" s="199"/>
      <c r="H32" s="199"/>
      <c r="I32" s="199"/>
      <c r="J32" s="199"/>
      <c r="K32" s="199"/>
      <c r="L32" s="199"/>
    </row>
    <row r="33" spans="1:12" ht="15" customHeight="1" thickBot="1">
      <c r="A33" s="135" t="s">
        <v>27</v>
      </c>
      <c r="B33" s="136"/>
      <c r="C33" s="136"/>
      <c r="D33" s="136"/>
      <c r="E33" s="136"/>
      <c r="F33" s="136"/>
      <c r="G33" s="136"/>
      <c r="H33" s="137"/>
      <c r="I33" s="212" t="s">
        <v>28</v>
      </c>
      <c r="J33" s="213"/>
      <c r="K33" s="213"/>
      <c r="L33" s="214"/>
    </row>
    <row r="34" spans="1:12" ht="27" customHeight="1" thickBot="1">
      <c r="A34" s="138" t="s">
        <v>29</v>
      </c>
      <c r="B34" s="139"/>
      <c r="C34" s="134" t="s">
        <v>30</v>
      </c>
      <c r="D34" s="116"/>
      <c r="E34" s="116" t="s">
        <v>31</v>
      </c>
      <c r="F34" s="116"/>
      <c r="G34" s="116" t="s">
        <v>32</v>
      </c>
      <c r="H34" s="117"/>
      <c r="I34" s="142" t="s">
        <v>29</v>
      </c>
      <c r="J34" s="143"/>
      <c r="K34" s="144" t="s">
        <v>97</v>
      </c>
      <c r="L34" s="145"/>
    </row>
    <row r="35" spans="1:12" ht="24" customHeight="1">
      <c r="A35" s="114" t="s">
        <v>114</v>
      </c>
      <c r="B35" s="115"/>
      <c r="C35" s="200">
        <v>0</v>
      </c>
      <c r="D35" s="201"/>
      <c r="E35" s="202">
        <v>0</v>
      </c>
      <c r="F35" s="203"/>
      <c r="G35" s="202">
        <v>0</v>
      </c>
      <c r="H35" s="204"/>
      <c r="I35" s="146" t="s">
        <v>98</v>
      </c>
      <c r="J35" s="147"/>
      <c r="K35" s="148">
        <v>0</v>
      </c>
      <c r="L35" s="149"/>
    </row>
    <row r="36" spans="1:15" ht="41.25" customHeight="1">
      <c r="A36" s="140" t="s">
        <v>111</v>
      </c>
      <c r="B36" s="141"/>
      <c r="C36" s="129" t="s">
        <v>123</v>
      </c>
      <c r="D36" s="130"/>
      <c r="E36" s="131" t="s">
        <v>33</v>
      </c>
      <c r="F36" s="131"/>
      <c r="G36" s="132">
        <v>0</v>
      </c>
      <c r="H36" s="133"/>
      <c r="I36" s="152" t="s">
        <v>99</v>
      </c>
      <c r="J36" s="153"/>
      <c r="K36" s="154" t="s">
        <v>124</v>
      </c>
      <c r="L36" s="155"/>
      <c r="O36" s="62"/>
    </row>
    <row r="37" spans="1:12" ht="23.25" customHeight="1">
      <c r="A37" s="112" t="s">
        <v>112</v>
      </c>
      <c r="B37" s="113"/>
      <c r="C37" s="118" t="s">
        <v>34</v>
      </c>
      <c r="D37" s="119"/>
      <c r="E37" s="122" t="s">
        <v>35</v>
      </c>
      <c r="F37" s="123"/>
      <c r="G37" s="122" t="s">
        <v>36</v>
      </c>
      <c r="H37" s="126"/>
      <c r="I37" s="152" t="s">
        <v>100</v>
      </c>
      <c r="J37" s="153"/>
      <c r="K37" s="154" t="s">
        <v>101</v>
      </c>
      <c r="L37" s="155"/>
    </row>
    <row r="38" spans="1:12" ht="21.75" customHeight="1">
      <c r="A38" s="114"/>
      <c r="B38" s="115"/>
      <c r="C38" s="120"/>
      <c r="D38" s="121"/>
      <c r="E38" s="124"/>
      <c r="F38" s="125"/>
      <c r="G38" s="127"/>
      <c r="H38" s="128"/>
      <c r="I38" s="156"/>
      <c r="J38" s="157"/>
      <c r="K38" s="158"/>
      <c r="L38" s="159"/>
    </row>
    <row r="39" spans="1:12" ht="33.75" customHeight="1">
      <c r="A39" s="112" t="s">
        <v>113</v>
      </c>
      <c r="B39" s="113"/>
      <c r="C39" s="118" t="s">
        <v>37</v>
      </c>
      <c r="D39" s="119"/>
      <c r="E39" s="122" t="s">
        <v>38</v>
      </c>
      <c r="F39" s="123"/>
      <c r="G39" s="122" t="s">
        <v>39</v>
      </c>
      <c r="H39" s="126"/>
      <c r="I39" s="161" t="s">
        <v>102</v>
      </c>
      <c r="J39" s="162"/>
      <c r="K39" s="154" t="s">
        <v>103</v>
      </c>
      <c r="L39" s="155"/>
    </row>
    <row r="40" spans="1:18" ht="32.25" customHeight="1">
      <c r="A40" s="205"/>
      <c r="B40" s="206"/>
      <c r="C40" s="120"/>
      <c r="D40" s="121"/>
      <c r="E40" s="124"/>
      <c r="F40" s="125"/>
      <c r="G40" s="189"/>
      <c r="H40" s="190"/>
      <c r="I40" s="209" t="s">
        <v>104</v>
      </c>
      <c r="J40" s="210"/>
      <c r="K40" s="154" t="s">
        <v>105</v>
      </c>
      <c r="L40" s="155"/>
      <c r="Q40" s="63"/>
      <c r="R40" s="63"/>
    </row>
    <row r="41" spans="1:12" ht="24.75" customHeight="1" thickBot="1">
      <c r="A41" s="207"/>
      <c r="B41" s="208"/>
      <c r="C41" s="193"/>
      <c r="D41" s="194"/>
      <c r="E41" s="187"/>
      <c r="F41" s="188"/>
      <c r="G41" s="191"/>
      <c r="H41" s="192"/>
      <c r="I41" s="211" t="s">
        <v>106</v>
      </c>
      <c r="J41" s="150"/>
      <c r="K41" s="150" t="s">
        <v>107</v>
      </c>
      <c r="L41" s="151"/>
    </row>
    <row r="42" spans="1:12" ht="23.25" customHeight="1">
      <c r="A42" s="195" t="s">
        <v>116</v>
      </c>
      <c r="B42" s="195"/>
      <c r="C42" s="195"/>
      <c r="D42" s="195"/>
      <c r="E42" s="195"/>
      <c r="F42" s="195"/>
      <c r="G42" s="195"/>
      <c r="H42" s="195"/>
      <c r="I42" s="195"/>
      <c r="J42" s="195"/>
      <c r="K42" s="195"/>
      <c r="L42" s="195"/>
    </row>
    <row r="43" spans="9:12" ht="14.25" customHeight="1">
      <c r="I43" s="64"/>
      <c r="K43" s="64"/>
      <c r="L43" s="64"/>
    </row>
    <row r="44" spans="9:12" ht="15">
      <c r="I44" s="64"/>
      <c r="J44" s="64"/>
      <c r="K44" s="63"/>
      <c r="L44" s="65"/>
    </row>
    <row r="45" spans="9:11" ht="15">
      <c r="I45" s="63"/>
      <c r="J45" s="160"/>
      <c r="K45" s="63"/>
    </row>
    <row r="46" spans="9:11" ht="15">
      <c r="I46" s="63"/>
      <c r="J46" s="160"/>
      <c r="K46" s="63"/>
    </row>
    <row r="47" spans="9:11" ht="15">
      <c r="I47" s="63"/>
      <c r="J47" s="160"/>
      <c r="K47" s="63"/>
    </row>
    <row r="48" spans="9:11" ht="15">
      <c r="I48" s="63"/>
      <c r="J48" s="160"/>
      <c r="K48" s="63"/>
    </row>
    <row r="49" spans="9:11" ht="15">
      <c r="I49" s="63"/>
      <c r="J49" s="63"/>
      <c r="K49" s="63"/>
    </row>
  </sheetData>
  <mergeCells count="73">
    <mergeCell ref="E39:F41"/>
    <mergeCell ref="G39:H41"/>
    <mergeCell ref="C39:D41"/>
    <mergeCell ref="A42:L42"/>
    <mergeCell ref="A29:L29"/>
    <mergeCell ref="A30:L30"/>
    <mergeCell ref="A31:C31"/>
    <mergeCell ref="A32:L32"/>
    <mergeCell ref="C35:D35"/>
    <mergeCell ref="E35:F35"/>
    <mergeCell ref="G35:H35"/>
    <mergeCell ref="A39:B41"/>
    <mergeCell ref="K40:L40"/>
    <mergeCell ref="I40:J40"/>
    <mergeCell ref="I41:J41"/>
    <mergeCell ref="I33:L33"/>
    <mergeCell ref="I28:K28"/>
    <mergeCell ref="A19:B19"/>
    <mergeCell ref="A20:B20"/>
    <mergeCell ref="A21:B21"/>
    <mergeCell ref="A23:L23"/>
    <mergeCell ref="B24:H24"/>
    <mergeCell ref="I24:L24"/>
    <mergeCell ref="B25:H25"/>
    <mergeCell ref="I25:L25"/>
    <mergeCell ref="A26:L26"/>
    <mergeCell ref="A27:H27"/>
    <mergeCell ref="I27:K27"/>
    <mergeCell ref="A14:B14"/>
    <mergeCell ref="A15:B15"/>
    <mergeCell ref="A16:B16"/>
    <mergeCell ref="A17:B17"/>
    <mergeCell ref="A28:H28"/>
    <mergeCell ref="J45:J46"/>
    <mergeCell ref="J47:J48"/>
    <mergeCell ref="I39:J39"/>
    <mergeCell ref="A1:L1"/>
    <mergeCell ref="A2:B2"/>
    <mergeCell ref="A4:B4"/>
    <mergeCell ref="A5:B5"/>
    <mergeCell ref="A6:B6"/>
    <mergeCell ref="A18:B18"/>
    <mergeCell ref="A7:B7"/>
    <mergeCell ref="A8:B8"/>
    <mergeCell ref="A9:B9"/>
    <mergeCell ref="A10:B10"/>
    <mergeCell ref="A11:B11"/>
    <mergeCell ref="A12:B12"/>
    <mergeCell ref="A13:B13"/>
    <mergeCell ref="K34:L34"/>
    <mergeCell ref="I35:J35"/>
    <mergeCell ref="K35:L35"/>
    <mergeCell ref="K41:L41"/>
    <mergeCell ref="I36:J36"/>
    <mergeCell ref="K36:L36"/>
    <mergeCell ref="I37:J38"/>
    <mergeCell ref="K37:L38"/>
    <mergeCell ref="K39:L39"/>
    <mergeCell ref="A33:H33"/>
    <mergeCell ref="A35:B35"/>
    <mergeCell ref="A34:B34"/>
    <mergeCell ref="A36:B36"/>
    <mergeCell ref="I34:J34"/>
    <mergeCell ref="A37:B38"/>
    <mergeCell ref="E34:F34"/>
    <mergeCell ref="G34:H34"/>
    <mergeCell ref="C37:D38"/>
    <mergeCell ref="E37:F38"/>
    <mergeCell ref="G37:H38"/>
    <mergeCell ref="C36:D36"/>
    <mergeCell ref="E36:F36"/>
    <mergeCell ref="G36:H36"/>
    <mergeCell ref="C34:D34"/>
  </mergeCells>
  <conditionalFormatting sqref="L16:L21 L3:L5 C3:K21">
    <cfRule type="cellIs" priority="1" dxfId="0" operator="equal" stopIfTrue="1">
      <formula>0</formula>
    </cfRule>
  </conditionalFormatting>
  <printOptions/>
  <pageMargins left="0.35" right="0.17" top="0.2" bottom="0.11" header="0.2" footer="0.11"/>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cp:lastPrinted>2023-10-25T09:45:38Z</cp:lastPrinted>
  <dcterms:created xsi:type="dcterms:W3CDTF">2023-01-10T07:12:09Z</dcterms:created>
  <dcterms:modified xsi:type="dcterms:W3CDTF">2023-11-06T10:30:19Z</dcterms:modified>
  <cp:category/>
  <cp:version/>
  <cp:contentType/>
  <cp:contentStatus/>
</cp:coreProperties>
</file>