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560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pc7</author>
  </authors>
  <commentList>
    <comment ref="M2" authorId="0">
      <text>
        <r>
          <rPr>
            <b/>
            <sz val="9"/>
            <rFont val="Tahoma"/>
            <family val="2"/>
          </rPr>
          <t>pc7: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<sst xmlns="http://schemas.openxmlformats.org/spreadsheetml/2006/main" count="122" uniqueCount="116">
  <si>
    <t>1.Provident Fund</t>
  </si>
  <si>
    <t>2.LIC</t>
  </si>
  <si>
    <t>3.GIS</t>
  </si>
  <si>
    <t>4.SWF</t>
  </si>
  <si>
    <t>5.FBS</t>
  </si>
  <si>
    <t>7.HBA Principal</t>
  </si>
  <si>
    <t>8.Tuition Fee</t>
  </si>
  <si>
    <t>6.SLI</t>
  </si>
  <si>
    <t>Total</t>
  </si>
  <si>
    <t>Tax on Total Income</t>
  </si>
  <si>
    <t>Deductions towards rent paid</t>
  </si>
  <si>
    <t>Balance ((1)-(2))</t>
  </si>
  <si>
    <t xml:space="preserve">Profession Tax paid </t>
  </si>
  <si>
    <t>Net Salary Income ((3)-(4))</t>
  </si>
  <si>
    <t>Gross Total Income</t>
  </si>
  <si>
    <t>P F No.</t>
  </si>
  <si>
    <t>PAN</t>
  </si>
  <si>
    <t>Mobile No</t>
  </si>
  <si>
    <t>Income Details</t>
  </si>
  <si>
    <t>Employee Details</t>
  </si>
  <si>
    <t>11.Contribution to Pension Fund(80CCC)</t>
  </si>
  <si>
    <t>12.Contribution to National Pension Scheme-NPS( 80CCD)</t>
  </si>
  <si>
    <t>Month</t>
  </si>
  <si>
    <t>Salary</t>
  </si>
  <si>
    <t>PFS</t>
  </si>
  <si>
    <t>LIC</t>
  </si>
  <si>
    <t>GIS</t>
  </si>
  <si>
    <t>SWF</t>
  </si>
  <si>
    <t>FBS</t>
  </si>
  <si>
    <t>SLI</t>
  </si>
  <si>
    <t>HBA</t>
  </si>
  <si>
    <t>D A Arrear-1</t>
  </si>
  <si>
    <t>D A Arrear-2</t>
  </si>
  <si>
    <t>ELS</t>
  </si>
  <si>
    <t>Sl.No</t>
  </si>
  <si>
    <t>Name of Institution</t>
  </si>
  <si>
    <t>Income &amp; Savings Details</t>
  </si>
  <si>
    <t>Taxable Income</t>
  </si>
  <si>
    <t>Nil</t>
  </si>
  <si>
    <t>Signature</t>
  </si>
  <si>
    <t>Amount Rs.</t>
  </si>
  <si>
    <t>No.</t>
  </si>
  <si>
    <t>Particulars</t>
  </si>
  <si>
    <t>Details of Institutions from which HBA is availed</t>
  </si>
  <si>
    <t>Declaration</t>
  </si>
  <si>
    <t>TDS</t>
  </si>
  <si>
    <t xml:space="preserve">MAHATMA GANDHI UNIVERSITY </t>
  </si>
  <si>
    <t>NPS 
own contribution</t>
  </si>
  <si>
    <t>9.NSC/ULIP/PLI /etc</t>
  </si>
  <si>
    <t>10.Others -Specify (GPAIS)</t>
  </si>
  <si>
    <t>1.Income from House property (interest on HBA is negative income). [Provide Names &amp; PAN of Institutions in page No.2, Max Rs.30,000 before 1.4.1999 or 2 Lakh. Sec 24(b)]</t>
  </si>
  <si>
    <t xml:space="preserve">2.Other Sources Income (Interest , Family Pension etc) </t>
  </si>
  <si>
    <t>Less Standard Deduction</t>
  </si>
  <si>
    <t>4 % of I T</t>
  </si>
  <si>
    <t>13.Contribution to National Pension Scheme-NPS( 80CCD) -Employer Contribution</t>
  </si>
  <si>
    <t>NPS 
Employer contribution</t>
  </si>
  <si>
    <t>Total Deductions(9+10)</t>
  </si>
  <si>
    <t>Total Income (rounded off to the nearest multiple of 10)[(8-11)]</t>
  </si>
  <si>
    <t>Upto Rs.2,50,000</t>
  </si>
  <si>
    <t>Rs.2,50,001-Rs.5,00,000</t>
  </si>
  <si>
    <t>Rs.12,500+20 % of (T I -5,00,000)</t>
  </si>
  <si>
    <t>Rs.1,12,500 +30 % ( T I-1000000)</t>
  </si>
  <si>
    <t>Fest. Allow./Bonus</t>
  </si>
  <si>
    <t>PR Arrear / any other Arrears</t>
  </si>
  <si>
    <t>Tax Payable (13-14)</t>
  </si>
  <si>
    <t>Health and Educational Cess [4% of (15)]</t>
  </si>
  <si>
    <t>Total Tax Payable [(15+16]</t>
  </si>
  <si>
    <t>Less Relief for the Income upto 5 Lakhs u/s 87 A (Max Rs.12500)</t>
  </si>
  <si>
    <t>The IT calculation Method to be selcted by the assesse  based on Finance act</t>
  </si>
  <si>
    <t>F.A. 2019-2020</t>
  </si>
  <si>
    <t>F.A. 2020 -2021</t>
  </si>
  <si>
    <t>Income Tax Rates for FY 2020-21</t>
  </si>
  <si>
    <t>CESS</t>
  </si>
  <si>
    <t>I T 2020</t>
  </si>
  <si>
    <t>I T 2021</t>
  </si>
  <si>
    <t>Tax Rate</t>
  </si>
  <si>
    <t>Rs.7,50,001 - Rs.10,00,000</t>
  </si>
  <si>
    <t>Rs.10,00,001 - Rs.12,50,000</t>
  </si>
  <si>
    <t>Rs.12,50,001 - Rs.15,00,000</t>
  </si>
  <si>
    <t>Above Rs.15,00,000</t>
  </si>
  <si>
    <t>5 %(T.I.-250000) : ( Less Rs.12500 in case T I is less than Rs.500,000)</t>
  </si>
  <si>
    <t>Rs.12,500+10 % of (T I -5,00,000)</t>
  </si>
  <si>
    <t>Rs.37,500+15 % of (T I -7,50,000)</t>
  </si>
  <si>
    <t>Rs.75,000+10 % of (T I -10,00,000)</t>
  </si>
  <si>
    <t>Rs.1,25,000+10 % of (T I -5,00,000)</t>
  </si>
  <si>
    <t>Rs.1,87,500+10 % of (T I -5,00,000)</t>
  </si>
  <si>
    <t>Tax to be deducted per month upto Feb-2021</t>
  </si>
  <si>
    <t>Balance Tax to be deducted [(17)-(18)]</t>
  </si>
  <si>
    <t>Deductions Under Chapter VI-A : A-Deductions under Section 80C (Only for FA 19-20)</t>
  </si>
  <si>
    <t>B-Deductions under any other Provisions of Chapter VIA (Only for FA 19-20)</t>
  </si>
  <si>
    <t>NAME</t>
  </si>
  <si>
    <t>DESIGNATION</t>
  </si>
  <si>
    <t>SECTION</t>
  </si>
  <si>
    <t>Gross Salary (Including Employer Contribution to NPS for Employee Under NPS)</t>
  </si>
  <si>
    <t>Date :</t>
  </si>
  <si>
    <r>
      <rPr>
        <b/>
        <sz val="8"/>
        <color indexed="8"/>
        <rFont val="Times New Roman"/>
        <family val="1"/>
      </rPr>
      <t>(a) u/s 80CCD(1)</t>
    </r>
    <r>
      <rPr>
        <sz val="8"/>
        <color indexed="8"/>
        <rFont val="Times New Roman"/>
        <family val="1"/>
      </rPr>
      <t xml:space="preserve"> :-  ( Addl Contribution to NPS, Max Rs.50,000)</t>
    </r>
  </si>
  <si>
    <r>
      <rPr>
        <b/>
        <sz val="8"/>
        <color indexed="8"/>
        <rFont val="Times New Roman"/>
        <family val="1"/>
      </rPr>
      <t>(b) 80-CCG</t>
    </r>
    <r>
      <rPr>
        <sz val="8"/>
        <color indexed="8"/>
        <rFont val="Times New Roman"/>
        <family val="1"/>
      </rPr>
      <t xml:space="preserve"> :- Notified Equity Savings Scheme-Rajiv Gandhi Equity Savings (50% of amount invested, maximum exemption Rs.25,000)</t>
    </r>
  </si>
  <si>
    <r>
      <rPr>
        <b/>
        <sz val="8"/>
        <color indexed="8"/>
        <rFont val="Times New Roman"/>
        <family val="1"/>
      </rPr>
      <t>(c) 80-D</t>
    </r>
    <r>
      <rPr>
        <sz val="8"/>
        <color indexed="8"/>
        <rFont val="Times New Roman"/>
        <family val="1"/>
      </rPr>
      <t xml:space="preserve"> :- Health Insurance-Mediclaim (Family Max 25000 + Parents 25000 / 35000)</t>
    </r>
  </si>
  <si>
    <r>
      <rPr>
        <b/>
        <sz val="8"/>
        <color indexed="8"/>
        <rFont val="Times New Roman"/>
        <family val="1"/>
      </rPr>
      <t>(d) 80-DDD</t>
    </r>
    <r>
      <rPr>
        <sz val="8"/>
        <color indexed="8"/>
        <rFont val="Times New Roman"/>
        <family val="1"/>
      </rPr>
      <t xml:space="preserve"> :- Expense on treatment of mentally or physically handicapped dependents (Max. Rs.75,000/1,25,000 for severe disability)</t>
    </r>
  </si>
  <si>
    <r>
      <rPr>
        <b/>
        <sz val="8"/>
        <color indexed="8"/>
        <rFont val="Times New Roman"/>
        <family val="1"/>
      </rPr>
      <t>(f) 80-E</t>
    </r>
    <r>
      <rPr>
        <sz val="8"/>
        <color indexed="8"/>
        <rFont val="Times New Roman"/>
        <family val="1"/>
      </rPr>
      <t xml:space="preserve"> :- Interest on Educational Loan  for higher education for self or dependend children</t>
    </r>
  </si>
  <si>
    <r>
      <rPr>
        <b/>
        <sz val="8"/>
        <color indexed="8"/>
        <rFont val="Times New Roman"/>
        <family val="1"/>
      </rPr>
      <t>(g) 80-G</t>
    </r>
    <r>
      <rPr>
        <sz val="8"/>
        <color indexed="8"/>
        <rFont val="Times New Roman"/>
        <family val="1"/>
      </rPr>
      <t xml:space="preserve"> :- Donations of National Importance and CMDRF only.</t>
    </r>
  </si>
  <si>
    <r>
      <rPr>
        <b/>
        <sz val="8"/>
        <color indexed="8"/>
        <rFont val="Times New Roman"/>
        <family val="1"/>
      </rPr>
      <t>(h) 80-U</t>
    </r>
    <r>
      <rPr>
        <sz val="8"/>
        <color indexed="8"/>
        <rFont val="Times New Roman"/>
        <family val="1"/>
      </rPr>
      <t xml:space="preserve"> :- For employee with disability (Rs.75,000 or If &gt;80% disability 1.25 Lakh)</t>
    </r>
  </si>
  <si>
    <r>
      <t>5 %(T.I.-250000)</t>
    </r>
    <r>
      <rPr>
        <i/>
        <sz val="9"/>
        <color indexed="8"/>
        <rFont val="Times New Roman"/>
        <family val="1"/>
      </rPr>
      <t xml:space="preserve"> : ( Less Rs.12500 in case T I is less than Rs.500,000)</t>
    </r>
  </si>
  <si>
    <t>Rs.5,00,001-7,50,000</t>
  </si>
  <si>
    <r>
      <rPr>
        <b/>
        <sz val="8"/>
        <color indexed="8"/>
        <rFont val="Times New Roman"/>
        <family val="1"/>
      </rPr>
      <t>(e) 80-DDB</t>
    </r>
    <r>
      <rPr>
        <sz val="8"/>
        <color indexed="8"/>
        <rFont val="Times New Roman"/>
        <family val="1"/>
      </rPr>
      <t xml:space="preserve"> :-  Expenditure on medical treatment of the employee for specified diseases. Actual expenditure or Rs.40000/60000/80000 whicever is less is exempted depending on age</t>
    </r>
  </si>
  <si>
    <t>For Off use</t>
  </si>
  <si>
    <t>Admissible Amount u/s 80C</t>
  </si>
  <si>
    <t>*USE CROSS MARK FOR SELECTION (X)</t>
  </si>
  <si>
    <t>2020(Rule 115BAC)</t>
  </si>
  <si>
    <t xml:space="preserve"> NB :  *  This selection once chosen cannot be changed later</t>
  </si>
  <si>
    <t xml:space="preserve">           I _________________________hereby declare that what is stated above is true to the best of my information and belief.</t>
  </si>
  <si>
    <t>Tax already deducted upto 30 June2020</t>
  </si>
  <si>
    <t>NA for Rule 115BAC</t>
  </si>
  <si>
    <t xml:space="preserve">For office use </t>
  </si>
  <si>
    <t>Statement of Computation of Income Tax - Financial Year 2020-21- Assessment Year 2021-22-Anticipatory</t>
  </si>
  <si>
    <t xml:space="preserve">The finance act chosen by the assesse for computation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</si>
</sst>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mbria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mbria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17" fontId="51" fillId="0" borderId="10" xfId="0" applyNumberFormat="1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9" fontId="52" fillId="0" borderId="10" xfId="0" applyNumberFormat="1" applyFont="1" applyBorder="1" applyAlignment="1">
      <alignment vertical="center"/>
    </xf>
    <xf numFmtId="9" fontId="52" fillId="0" borderId="10" xfId="0" applyNumberFormat="1" applyFont="1" applyBorder="1" applyAlignment="1">
      <alignment horizontal="center" vertical="center"/>
    </xf>
    <xf numFmtId="9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shrinkToFit="1"/>
    </xf>
    <xf numFmtId="0" fontId="52" fillId="0" borderId="10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 horizont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 horizontal="left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center"/>
      <protection/>
    </xf>
    <xf numFmtId="0" fontId="53" fillId="0" borderId="17" xfId="0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54" fillId="0" borderId="10" xfId="0" applyFont="1" applyBorder="1" applyAlignment="1" applyProtection="1">
      <alignment horizontal="left"/>
      <protection/>
    </xf>
    <xf numFmtId="0" fontId="53" fillId="0" borderId="10" xfId="0" applyFont="1" applyBorder="1" applyAlignment="1" applyProtection="1">
      <alignment horizontal="left"/>
      <protection/>
    </xf>
    <xf numFmtId="0" fontId="52" fillId="0" borderId="1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53" fillId="0" borderId="17" xfId="0" applyFont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 vertical="center" textRotation="90"/>
      <protection locked="0"/>
    </xf>
    <xf numFmtId="0" fontId="55" fillId="0" borderId="14" xfId="0" applyFont="1" applyBorder="1" applyAlignment="1" applyProtection="1">
      <alignment horizontal="center" vertical="center" textRotation="90"/>
      <protection locked="0"/>
    </xf>
    <xf numFmtId="0" fontId="55" fillId="0" borderId="15" xfId="0" applyFont="1" applyBorder="1" applyAlignment="1" applyProtection="1">
      <alignment horizontal="center" vertical="center" textRotation="90"/>
      <protection locked="0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9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zoomScale="130" zoomScaleNormal="130" zoomScalePageLayoutView="0" workbookViewId="0" topLeftCell="A1">
      <selection activeCell="H19" sqref="H19"/>
    </sheetView>
  </sheetViews>
  <sheetFormatPr defaultColWidth="9.140625" defaultRowHeight="15"/>
  <cols>
    <col min="1" max="1" width="3.57421875" style="6" customWidth="1"/>
    <col min="2" max="2" width="32.421875" style="1" customWidth="1"/>
    <col min="3" max="3" width="26.8515625" style="1" customWidth="1"/>
    <col min="4" max="4" width="11.57421875" style="1" customWidth="1"/>
    <col min="5" max="5" width="14.28125" style="1" customWidth="1"/>
    <col min="6" max="30" width="9.140625" style="4" customWidth="1"/>
    <col min="31" max="16384" width="9.140625" style="1" customWidth="1"/>
  </cols>
  <sheetData>
    <row r="1" spans="1:6" ht="18">
      <c r="A1" s="7"/>
      <c r="B1" s="72" t="s">
        <v>46</v>
      </c>
      <c r="C1" s="72"/>
      <c r="D1" s="72"/>
      <c r="E1" s="72"/>
      <c r="F1" s="72"/>
    </row>
    <row r="2" spans="1:5" ht="13.5">
      <c r="A2" s="7"/>
      <c r="B2" s="8"/>
      <c r="C2" s="8"/>
      <c r="D2" s="8"/>
      <c r="E2" s="8"/>
    </row>
    <row r="3" spans="1:6" ht="16.5" customHeight="1">
      <c r="A3" s="73" t="s">
        <v>114</v>
      </c>
      <c r="B3" s="74"/>
      <c r="C3" s="74"/>
      <c r="D3" s="74"/>
      <c r="E3" s="74"/>
      <c r="F3" s="74"/>
    </row>
    <row r="4" spans="1:6" ht="15">
      <c r="A4" s="75" t="s">
        <v>19</v>
      </c>
      <c r="B4" s="76"/>
      <c r="C4" s="76"/>
      <c r="D4" s="76"/>
      <c r="E4" s="76"/>
      <c r="F4" s="76"/>
    </row>
    <row r="5" spans="1:6" ht="13.5">
      <c r="A5" s="55" t="s">
        <v>90</v>
      </c>
      <c r="B5" s="57"/>
      <c r="C5" s="9"/>
      <c r="D5" s="10" t="s">
        <v>15</v>
      </c>
      <c r="E5" s="68"/>
      <c r="F5" s="68"/>
    </row>
    <row r="6" spans="1:6" ht="13.5">
      <c r="A6" s="71" t="s">
        <v>91</v>
      </c>
      <c r="B6" s="71"/>
      <c r="C6" s="9"/>
      <c r="D6" s="10" t="s">
        <v>16</v>
      </c>
      <c r="E6" s="68"/>
      <c r="F6" s="68"/>
    </row>
    <row r="7" spans="1:6" ht="13.5">
      <c r="A7" s="71" t="s">
        <v>92</v>
      </c>
      <c r="B7" s="71"/>
      <c r="C7" s="9"/>
      <c r="D7" s="10" t="s">
        <v>17</v>
      </c>
      <c r="E7" s="68"/>
      <c r="F7" s="68"/>
    </row>
    <row r="8" spans="1:6" ht="13.5">
      <c r="A8" s="55" t="s">
        <v>18</v>
      </c>
      <c r="B8" s="56"/>
      <c r="C8" s="56"/>
      <c r="D8" s="56"/>
      <c r="E8" s="56"/>
      <c r="F8" s="56"/>
    </row>
    <row r="9" spans="1:6" ht="13.5">
      <c r="A9" s="12" t="s">
        <v>41</v>
      </c>
      <c r="B9" s="65" t="s">
        <v>42</v>
      </c>
      <c r="C9" s="65"/>
      <c r="D9" s="38" t="s">
        <v>40</v>
      </c>
      <c r="E9" s="38" t="s">
        <v>40</v>
      </c>
      <c r="F9" s="40" t="s">
        <v>105</v>
      </c>
    </row>
    <row r="10" spans="1:6" ht="13.5">
      <c r="A10" s="12"/>
      <c r="B10" s="64" t="s">
        <v>68</v>
      </c>
      <c r="C10" s="64"/>
      <c r="D10" s="39" t="s">
        <v>69</v>
      </c>
      <c r="E10" s="39" t="s">
        <v>70</v>
      </c>
      <c r="F10" s="41"/>
    </row>
    <row r="11" spans="1:6" ht="13.5">
      <c r="A11" s="12">
        <v>1</v>
      </c>
      <c r="B11" s="53" t="s">
        <v>93</v>
      </c>
      <c r="C11" s="53"/>
      <c r="D11" s="9">
        <f>Sheet2!$B$20+D33</f>
        <v>0</v>
      </c>
      <c r="E11" s="9">
        <f>Sheet2!$B$20+E33</f>
        <v>0</v>
      </c>
      <c r="F11" s="41"/>
    </row>
    <row r="12" spans="1:6" ht="13.5">
      <c r="A12" s="12">
        <v>2</v>
      </c>
      <c r="B12" s="53" t="s">
        <v>10</v>
      </c>
      <c r="C12" s="53"/>
      <c r="D12" s="11"/>
      <c r="E12" s="49" t="s">
        <v>112</v>
      </c>
      <c r="F12" s="41"/>
    </row>
    <row r="13" spans="1:6" ht="13.5">
      <c r="A13" s="12">
        <v>3</v>
      </c>
      <c r="B13" s="53" t="s">
        <v>11</v>
      </c>
      <c r="C13" s="53"/>
      <c r="D13" s="9">
        <f>D11-D12</f>
        <v>0</v>
      </c>
      <c r="E13" s="50"/>
      <c r="F13" s="41"/>
    </row>
    <row r="14" spans="1:6" ht="13.5">
      <c r="A14" s="12">
        <v>4</v>
      </c>
      <c r="B14" s="53" t="s">
        <v>12</v>
      </c>
      <c r="C14" s="53"/>
      <c r="D14" s="11">
        <v>2500</v>
      </c>
      <c r="E14" s="50"/>
      <c r="F14" s="41"/>
    </row>
    <row r="15" spans="1:6" ht="13.5">
      <c r="A15" s="12">
        <v>5</v>
      </c>
      <c r="B15" s="53" t="s">
        <v>13</v>
      </c>
      <c r="C15" s="53"/>
      <c r="D15" s="9">
        <f>D13-D14</f>
        <v>-2500</v>
      </c>
      <c r="E15" s="51"/>
      <c r="F15" s="41"/>
    </row>
    <row r="16" spans="1:6" ht="24.75" customHeight="1">
      <c r="A16" s="54">
        <v>6</v>
      </c>
      <c r="B16" s="52" t="s">
        <v>50</v>
      </c>
      <c r="C16" s="52"/>
      <c r="D16" s="11"/>
      <c r="E16" s="10"/>
      <c r="F16" s="41"/>
    </row>
    <row r="17" spans="1:6" ht="20.25" customHeight="1">
      <c r="A17" s="54"/>
      <c r="B17" s="66" t="s">
        <v>51</v>
      </c>
      <c r="C17" s="66"/>
      <c r="D17" s="11">
        <v>0</v>
      </c>
      <c r="E17" s="9"/>
      <c r="F17" s="41"/>
    </row>
    <row r="18" spans="1:6" ht="15" customHeight="1">
      <c r="A18" s="12">
        <v>7</v>
      </c>
      <c r="B18" s="53" t="s">
        <v>52</v>
      </c>
      <c r="C18" s="53"/>
      <c r="D18" s="9">
        <v>-50000</v>
      </c>
      <c r="E18" s="43" t="s">
        <v>112</v>
      </c>
      <c r="F18" s="41"/>
    </row>
    <row r="19" spans="1:6" ht="13.5">
      <c r="A19" s="13">
        <v>8</v>
      </c>
      <c r="B19" s="69" t="s">
        <v>14</v>
      </c>
      <c r="C19" s="70"/>
      <c r="D19" s="10">
        <f>+IF(SUM(D15:D18)&lt;0,,SUM(D15:D18))</f>
        <v>0</v>
      </c>
      <c r="E19" s="10">
        <f>IF(E16&lt;0,E11+E17,E11+E16+E17)</f>
        <v>0</v>
      </c>
      <c r="F19" s="41"/>
    </row>
    <row r="20" spans="1:6" ht="15" customHeight="1">
      <c r="A20" s="55" t="s">
        <v>88</v>
      </c>
      <c r="B20" s="56"/>
      <c r="C20" s="56"/>
      <c r="D20" s="56"/>
      <c r="E20" s="56"/>
      <c r="F20" s="57"/>
    </row>
    <row r="21" spans="1:6" ht="13.5">
      <c r="A21" s="54"/>
      <c r="B21" s="61" t="s">
        <v>0</v>
      </c>
      <c r="C21" s="62"/>
      <c r="D21" s="11">
        <f>Sheet2!$C$20</f>
        <v>0</v>
      </c>
      <c r="E21" s="49" t="s">
        <v>112</v>
      </c>
      <c r="F21" s="41"/>
    </row>
    <row r="22" spans="1:6" ht="13.5">
      <c r="A22" s="54"/>
      <c r="B22" s="53" t="s">
        <v>1</v>
      </c>
      <c r="C22" s="53"/>
      <c r="D22" s="11">
        <f>Sheet2!$D$20</f>
        <v>0</v>
      </c>
      <c r="E22" s="50"/>
      <c r="F22" s="41"/>
    </row>
    <row r="23" spans="1:6" ht="13.5">
      <c r="A23" s="54"/>
      <c r="B23" s="53" t="s">
        <v>2</v>
      </c>
      <c r="C23" s="53"/>
      <c r="D23" s="11">
        <f>Sheet2!$E$20</f>
        <v>0</v>
      </c>
      <c r="E23" s="50"/>
      <c r="F23" s="41"/>
    </row>
    <row r="24" spans="1:6" ht="13.5">
      <c r="A24" s="54"/>
      <c r="B24" s="53" t="s">
        <v>3</v>
      </c>
      <c r="C24" s="53"/>
      <c r="D24" s="11">
        <f>Sheet2!$F$20</f>
        <v>0</v>
      </c>
      <c r="E24" s="50"/>
      <c r="F24" s="41"/>
    </row>
    <row r="25" spans="1:6" ht="13.5">
      <c r="A25" s="54"/>
      <c r="B25" s="53" t="s">
        <v>4</v>
      </c>
      <c r="C25" s="53"/>
      <c r="D25" s="11">
        <f>Sheet2!$G$20</f>
        <v>0</v>
      </c>
      <c r="E25" s="50"/>
      <c r="F25" s="41"/>
    </row>
    <row r="26" spans="1:6" ht="13.5">
      <c r="A26" s="54"/>
      <c r="B26" s="53" t="s">
        <v>7</v>
      </c>
      <c r="C26" s="53"/>
      <c r="D26" s="11">
        <f>Sheet2!$H$20</f>
        <v>0</v>
      </c>
      <c r="E26" s="50"/>
      <c r="F26" s="41"/>
    </row>
    <row r="27" spans="1:6" ht="13.5">
      <c r="A27" s="54"/>
      <c r="B27" s="53" t="s">
        <v>5</v>
      </c>
      <c r="C27" s="53"/>
      <c r="D27" s="11"/>
      <c r="E27" s="50"/>
      <c r="F27" s="41"/>
    </row>
    <row r="28" spans="1:6" ht="13.5">
      <c r="A28" s="54"/>
      <c r="B28" s="53" t="s">
        <v>6</v>
      </c>
      <c r="C28" s="53"/>
      <c r="D28" s="11"/>
      <c r="E28" s="50"/>
      <c r="F28" s="41"/>
    </row>
    <row r="29" spans="1:6" ht="13.5">
      <c r="A29" s="54"/>
      <c r="B29" s="53" t="s">
        <v>48</v>
      </c>
      <c r="C29" s="53"/>
      <c r="D29" s="11"/>
      <c r="E29" s="50"/>
      <c r="F29" s="41"/>
    </row>
    <row r="30" spans="1:6" ht="13.5">
      <c r="A30" s="54"/>
      <c r="B30" s="53" t="s">
        <v>49</v>
      </c>
      <c r="C30" s="53"/>
      <c r="D30" s="11">
        <v>590</v>
      </c>
      <c r="E30" s="50"/>
      <c r="F30" s="41"/>
    </row>
    <row r="31" spans="1:6" ht="18" customHeight="1">
      <c r="A31" s="54"/>
      <c r="B31" s="66" t="s">
        <v>20</v>
      </c>
      <c r="C31" s="66"/>
      <c r="D31" s="11"/>
      <c r="E31" s="50"/>
      <c r="F31" s="41"/>
    </row>
    <row r="32" spans="1:6" ht="14.25" customHeight="1">
      <c r="A32" s="54"/>
      <c r="B32" s="66" t="s">
        <v>21</v>
      </c>
      <c r="C32" s="66"/>
      <c r="D32" s="45">
        <f>Sheet2!$I$20</f>
        <v>0</v>
      </c>
      <c r="E32" s="51"/>
      <c r="F32" s="41"/>
    </row>
    <row r="33" spans="1:6" ht="14.25" customHeight="1">
      <c r="A33" s="54"/>
      <c r="B33" s="66" t="s">
        <v>54</v>
      </c>
      <c r="C33" s="66"/>
      <c r="D33" s="45">
        <f>Sheet2!$J$20</f>
        <v>0</v>
      </c>
      <c r="E33" s="45">
        <f>Sheet2!$J$20</f>
        <v>0</v>
      </c>
      <c r="F33" s="41"/>
    </row>
    <row r="34" spans="1:6" ht="15" customHeight="1">
      <c r="A34" s="54"/>
      <c r="B34" s="42">
        <f>SUM(D21:D33)</f>
        <v>590</v>
      </c>
      <c r="C34" s="47" t="s">
        <v>106</v>
      </c>
      <c r="D34" s="46">
        <f>IF(SUM(D21:D33)&gt;=150000,150000,SUM(D21:D33))</f>
        <v>590</v>
      </c>
      <c r="E34" s="48">
        <f>+E33</f>
        <v>0</v>
      </c>
      <c r="F34" s="41"/>
    </row>
    <row r="35" spans="1:6" ht="13.5" customHeight="1">
      <c r="A35" s="58" t="s">
        <v>89</v>
      </c>
      <c r="B35" s="59"/>
      <c r="C35" s="59"/>
      <c r="D35" s="59"/>
      <c r="E35" s="59"/>
      <c r="F35" s="60"/>
    </row>
    <row r="36" spans="1:6" ht="15.75" customHeight="1">
      <c r="A36" s="54">
        <v>10</v>
      </c>
      <c r="B36" s="52" t="s">
        <v>95</v>
      </c>
      <c r="C36" s="52"/>
      <c r="D36" s="11"/>
      <c r="E36" s="49" t="s">
        <v>112</v>
      </c>
      <c r="F36" s="41"/>
    </row>
    <row r="37" spans="1:6" ht="29.25" customHeight="1">
      <c r="A37" s="54"/>
      <c r="B37" s="52" t="s">
        <v>96</v>
      </c>
      <c r="C37" s="52"/>
      <c r="D37" s="11"/>
      <c r="E37" s="50"/>
      <c r="F37" s="41"/>
    </row>
    <row r="38" spans="1:6" ht="15.75" customHeight="1">
      <c r="A38" s="54"/>
      <c r="B38" s="52" t="s">
        <v>97</v>
      </c>
      <c r="C38" s="52"/>
      <c r="D38" s="11"/>
      <c r="E38" s="50"/>
      <c r="F38" s="41"/>
    </row>
    <row r="39" spans="1:6" ht="27" customHeight="1">
      <c r="A39" s="54"/>
      <c r="B39" s="52" t="s">
        <v>98</v>
      </c>
      <c r="C39" s="52"/>
      <c r="D39" s="11"/>
      <c r="E39" s="50"/>
      <c r="F39" s="41"/>
    </row>
    <row r="40" spans="1:6" ht="27.75" customHeight="1">
      <c r="A40" s="54"/>
      <c r="B40" s="52" t="s">
        <v>104</v>
      </c>
      <c r="C40" s="52"/>
      <c r="D40" s="14"/>
      <c r="E40" s="50"/>
      <c r="F40" s="41"/>
    </row>
    <row r="41" spans="1:6" ht="14.25" customHeight="1">
      <c r="A41" s="54"/>
      <c r="B41" s="52" t="s">
        <v>99</v>
      </c>
      <c r="C41" s="52"/>
      <c r="D41" s="11"/>
      <c r="E41" s="50"/>
      <c r="F41" s="41"/>
    </row>
    <row r="42" spans="1:6" ht="14.25" customHeight="1">
      <c r="A42" s="54"/>
      <c r="B42" s="52" t="s">
        <v>100</v>
      </c>
      <c r="C42" s="52"/>
      <c r="D42" s="11"/>
      <c r="E42" s="50"/>
      <c r="F42" s="41"/>
    </row>
    <row r="43" spans="1:6" ht="13.5" customHeight="1">
      <c r="A43" s="54"/>
      <c r="B43" s="63" t="s">
        <v>101</v>
      </c>
      <c r="C43" s="63"/>
      <c r="D43" s="11"/>
      <c r="E43" s="50"/>
      <c r="F43" s="41"/>
    </row>
    <row r="44" spans="1:6" ht="15" customHeight="1">
      <c r="A44" s="12">
        <v>11</v>
      </c>
      <c r="B44" s="64" t="s">
        <v>56</v>
      </c>
      <c r="C44" s="64"/>
      <c r="D44" s="10">
        <f>SUM(D36:D43)+D34</f>
        <v>590</v>
      </c>
      <c r="E44" s="44">
        <f>+E34</f>
        <v>0</v>
      </c>
      <c r="F44" s="41"/>
    </row>
    <row r="45" spans="1:6" ht="15" customHeight="1">
      <c r="A45" s="12">
        <v>12</v>
      </c>
      <c r="B45" s="53" t="s">
        <v>57</v>
      </c>
      <c r="C45" s="53"/>
      <c r="D45" s="10">
        <f>D19-D44</f>
        <v>-590</v>
      </c>
      <c r="E45" s="10">
        <f>E19-E44</f>
        <v>0</v>
      </c>
      <c r="F45" s="41"/>
    </row>
    <row r="46" spans="1:6" ht="15" customHeight="1">
      <c r="A46" s="12">
        <v>13</v>
      </c>
      <c r="B46" s="53" t="s">
        <v>9</v>
      </c>
      <c r="C46" s="53"/>
      <c r="D46" s="10">
        <f>ROUND(IF(D45&lt;=250000,0,IF(D45&lt;=500000,(D45-250000)*0.05,IF(D45&lt;=1000000,12500+(D45-500000)*0.2,112500+(D45-1000000)*0.3))),0)</f>
        <v>0</v>
      </c>
      <c r="E46" s="10">
        <f>ROUND(IF(E45&lt;=250000,0,IF(E45&lt;=500000,(E45-250000)*0.05,IF(E45&lt;=750000,12500+(E45-500000)*0.1,IF(E45&lt;=1000000,37500+(E45-750000)*0.15,IF(E45&lt;=1250000,75000+(E45-1000000)*0.2,IF(E45&lt;=1500000,125000+(E45-1250000)*0.25,187500+(E45-1500000)*0.3)))))),0)</f>
        <v>0</v>
      </c>
      <c r="F46" s="41"/>
    </row>
    <row r="47" spans="1:6" ht="15" customHeight="1">
      <c r="A47" s="12">
        <v>14</v>
      </c>
      <c r="B47" s="53" t="s">
        <v>67</v>
      </c>
      <c r="C47" s="53"/>
      <c r="D47" s="9">
        <f>IF(AND(D45&gt;0,D45&lt;500001),12500,0)</f>
        <v>0</v>
      </c>
      <c r="E47" s="43" t="s">
        <v>112</v>
      </c>
      <c r="F47" s="41"/>
    </row>
    <row r="48" spans="1:6" ht="15" customHeight="1">
      <c r="A48" s="12">
        <v>15</v>
      </c>
      <c r="B48" s="53" t="s">
        <v>64</v>
      </c>
      <c r="C48" s="53"/>
      <c r="D48" s="9">
        <f>IF(D46-D47&lt;0,,D46-D47)</f>
        <v>0</v>
      </c>
      <c r="E48" s="9">
        <f>IF(E46&lt;0,,E46)</f>
        <v>0</v>
      </c>
      <c r="F48" s="41"/>
    </row>
    <row r="49" spans="1:6" ht="15" customHeight="1">
      <c r="A49" s="12">
        <v>16</v>
      </c>
      <c r="B49" s="53" t="s">
        <v>65</v>
      </c>
      <c r="C49" s="53"/>
      <c r="D49" s="9">
        <f>IF((ROUND((D46-D47)*4/100,0))&lt;=0,0,ROUND((D46-D47)*4/100,0))</f>
        <v>0</v>
      </c>
      <c r="E49" s="9">
        <f>IF((ROUND((E48)*4/100,0))&lt;=0,0,ROUND((E48)*4/100,0))</f>
        <v>0</v>
      </c>
      <c r="F49" s="41"/>
    </row>
    <row r="50" spans="1:6" ht="15" customHeight="1">
      <c r="A50" s="12">
        <v>17</v>
      </c>
      <c r="B50" s="53" t="s">
        <v>66</v>
      </c>
      <c r="C50" s="53"/>
      <c r="D50" s="10">
        <f>IF((D46-D47+D49)&lt;=0,0,(D46-D47+D49))</f>
        <v>0</v>
      </c>
      <c r="E50" s="10">
        <f>IF((E48+E49)&lt;=0,0,(E48+E49))</f>
        <v>0</v>
      </c>
      <c r="F50" s="41"/>
    </row>
    <row r="51" spans="1:6" ht="15" customHeight="1">
      <c r="A51" s="12">
        <v>18</v>
      </c>
      <c r="B51" s="67" t="s">
        <v>111</v>
      </c>
      <c r="C51" s="67"/>
      <c r="D51" s="9">
        <f>Sheet2!$L$20</f>
        <v>0</v>
      </c>
      <c r="E51" s="9">
        <f>Sheet2!$L$20</f>
        <v>0</v>
      </c>
      <c r="F51" s="41"/>
    </row>
    <row r="52" spans="1:6" ht="15" customHeight="1">
      <c r="A52" s="12">
        <v>19</v>
      </c>
      <c r="B52" s="53" t="s">
        <v>87</v>
      </c>
      <c r="C52" s="53"/>
      <c r="D52" s="11">
        <f>IF((D50-D51)&lt;0,0,D50-D51)</f>
        <v>0</v>
      </c>
      <c r="E52" s="11">
        <f>IF((E50-E51)&lt;0,0,E50-E51)</f>
        <v>0</v>
      </c>
      <c r="F52" s="41"/>
    </row>
    <row r="53" spans="1:6" ht="15" customHeight="1">
      <c r="A53" s="12">
        <v>20</v>
      </c>
      <c r="B53" s="53" t="s">
        <v>86</v>
      </c>
      <c r="C53" s="53"/>
      <c r="D53" s="11">
        <f>ROUND(D52/8,0)</f>
        <v>0</v>
      </c>
      <c r="E53" s="11">
        <f>ROUND(E52/8,0)</f>
        <v>0</v>
      </c>
      <c r="F53" s="41"/>
    </row>
    <row r="54" s="4" customFormat="1" ht="13.5">
      <c r="A54" s="5"/>
    </row>
    <row r="55" s="4" customFormat="1" ht="13.5">
      <c r="A55" s="5"/>
    </row>
    <row r="56" s="4" customFormat="1" ht="13.5">
      <c r="A56" s="5"/>
    </row>
    <row r="57" s="4" customFormat="1" ht="13.5">
      <c r="A57" s="5"/>
    </row>
    <row r="58" s="4" customFormat="1" ht="13.5">
      <c r="A58" s="5"/>
    </row>
    <row r="59" s="4" customFormat="1" ht="13.5">
      <c r="A59" s="5"/>
    </row>
    <row r="60" s="4" customFormat="1" ht="13.5">
      <c r="A60" s="5"/>
    </row>
    <row r="61" s="4" customFormat="1" ht="13.5">
      <c r="A61" s="5"/>
    </row>
    <row r="62" s="4" customFormat="1" ht="13.5">
      <c r="A62" s="5"/>
    </row>
    <row r="63" s="4" customFormat="1" ht="13.5">
      <c r="A63" s="5"/>
    </row>
    <row r="64" s="4" customFormat="1" ht="13.5">
      <c r="A64" s="5"/>
    </row>
    <row r="65" s="4" customFormat="1" ht="13.5">
      <c r="A65" s="5"/>
    </row>
    <row r="66" s="4" customFormat="1" ht="13.5">
      <c r="A66" s="5"/>
    </row>
    <row r="67" s="4" customFormat="1" ht="13.5">
      <c r="A67" s="5"/>
    </row>
    <row r="68" s="4" customFormat="1" ht="13.5">
      <c r="A68" s="5"/>
    </row>
    <row r="69" s="4" customFormat="1" ht="13.5">
      <c r="A69" s="5"/>
    </row>
    <row r="70" s="4" customFormat="1" ht="13.5">
      <c r="A70" s="5"/>
    </row>
    <row r="71" s="4" customFormat="1" ht="13.5">
      <c r="A71" s="5"/>
    </row>
    <row r="72" s="4" customFormat="1" ht="13.5">
      <c r="A72" s="5"/>
    </row>
    <row r="73" s="4" customFormat="1" ht="13.5">
      <c r="A73" s="5"/>
    </row>
    <row r="74" s="4" customFormat="1" ht="13.5">
      <c r="A74" s="5"/>
    </row>
    <row r="75" s="4" customFormat="1" ht="13.5">
      <c r="A75" s="5"/>
    </row>
    <row r="76" s="4" customFormat="1" ht="13.5">
      <c r="A76" s="5"/>
    </row>
    <row r="77" s="4" customFormat="1" ht="13.5">
      <c r="A77" s="5"/>
    </row>
    <row r="78" s="4" customFormat="1" ht="13.5">
      <c r="A78" s="5"/>
    </row>
    <row r="79" s="4" customFormat="1" ht="13.5">
      <c r="A79" s="5"/>
    </row>
    <row r="80" s="4" customFormat="1" ht="13.5">
      <c r="A80" s="5"/>
    </row>
    <row r="81" s="4" customFormat="1" ht="13.5">
      <c r="A81" s="5"/>
    </row>
    <row r="82" s="4" customFormat="1" ht="13.5">
      <c r="A82" s="5"/>
    </row>
    <row r="83" s="4" customFormat="1" ht="13.5">
      <c r="A83" s="5"/>
    </row>
    <row r="84" s="4" customFormat="1" ht="13.5">
      <c r="A84" s="5"/>
    </row>
    <row r="85" s="4" customFormat="1" ht="13.5">
      <c r="A85" s="5"/>
    </row>
    <row r="86" s="4" customFormat="1" ht="13.5">
      <c r="A86" s="5"/>
    </row>
    <row r="87" s="4" customFormat="1" ht="13.5">
      <c r="A87" s="5"/>
    </row>
    <row r="88" s="4" customFormat="1" ht="13.5">
      <c r="A88" s="5"/>
    </row>
    <row r="89" s="4" customFormat="1" ht="13.5">
      <c r="A89" s="5"/>
    </row>
    <row r="90" s="4" customFormat="1" ht="13.5">
      <c r="A90" s="5"/>
    </row>
    <row r="91" s="4" customFormat="1" ht="13.5">
      <c r="A91" s="5"/>
    </row>
    <row r="92" s="4" customFormat="1" ht="13.5">
      <c r="A92" s="5"/>
    </row>
    <row r="93" s="4" customFormat="1" ht="13.5">
      <c r="A93" s="5"/>
    </row>
    <row r="94" s="4" customFormat="1" ht="13.5">
      <c r="A94" s="5"/>
    </row>
    <row r="95" s="4" customFormat="1" ht="13.5">
      <c r="A95" s="5"/>
    </row>
    <row r="96" s="4" customFormat="1" ht="13.5">
      <c r="A96" s="5"/>
    </row>
    <row r="97" s="4" customFormat="1" ht="13.5">
      <c r="A97" s="5"/>
    </row>
    <row r="98" s="4" customFormat="1" ht="13.5">
      <c r="A98" s="5"/>
    </row>
    <row r="99" s="4" customFormat="1" ht="13.5">
      <c r="A99" s="5"/>
    </row>
    <row r="100" s="4" customFormat="1" ht="13.5">
      <c r="A100" s="5"/>
    </row>
    <row r="101" s="4" customFormat="1" ht="13.5">
      <c r="A101" s="5"/>
    </row>
    <row r="102" s="4" customFormat="1" ht="13.5">
      <c r="A102" s="5"/>
    </row>
    <row r="103" s="4" customFormat="1" ht="13.5">
      <c r="A103" s="5"/>
    </row>
    <row r="104" s="4" customFormat="1" ht="13.5">
      <c r="A104" s="5"/>
    </row>
    <row r="105" s="4" customFormat="1" ht="13.5">
      <c r="A105" s="5"/>
    </row>
    <row r="106" s="4" customFormat="1" ht="13.5">
      <c r="A106" s="5"/>
    </row>
    <row r="107" s="4" customFormat="1" ht="13.5">
      <c r="A107" s="5"/>
    </row>
    <row r="108" s="4" customFormat="1" ht="13.5">
      <c r="A108" s="5"/>
    </row>
    <row r="109" s="4" customFormat="1" ht="13.5">
      <c r="A109" s="5"/>
    </row>
    <row r="110" s="4" customFormat="1" ht="13.5">
      <c r="A110" s="5"/>
    </row>
    <row r="111" s="4" customFormat="1" ht="13.5">
      <c r="A111" s="5"/>
    </row>
    <row r="112" s="4" customFormat="1" ht="13.5">
      <c r="A112" s="5"/>
    </row>
    <row r="113" s="4" customFormat="1" ht="13.5">
      <c r="A113" s="5"/>
    </row>
    <row r="114" s="4" customFormat="1" ht="13.5">
      <c r="A114" s="5"/>
    </row>
    <row r="115" s="4" customFormat="1" ht="13.5">
      <c r="A115" s="5"/>
    </row>
    <row r="116" s="4" customFormat="1" ht="13.5">
      <c r="A116" s="5"/>
    </row>
    <row r="117" s="4" customFormat="1" ht="13.5">
      <c r="A117" s="5"/>
    </row>
    <row r="118" s="4" customFormat="1" ht="13.5">
      <c r="A118" s="5"/>
    </row>
    <row r="119" s="4" customFormat="1" ht="13.5">
      <c r="A119" s="5"/>
    </row>
    <row r="120" s="4" customFormat="1" ht="13.5">
      <c r="A120" s="5"/>
    </row>
    <row r="121" s="4" customFormat="1" ht="13.5">
      <c r="A121" s="5"/>
    </row>
    <row r="122" s="4" customFormat="1" ht="13.5">
      <c r="A122" s="5"/>
    </row>
    <row r="123" s="4" customFormat="1" ht="13.5">
      <c r="A123" s="5"/>
    </row>
    <row r="124" s="4" customFormat="1" ht="13.5">
      <c r="A124" s="5"/>
    </row>
    <row r="125" s="4" customFormat="1" ht="13.5">
      <c r="A125" s="5"/>
    </row>
    <row r="126" s="4" customFormat="1" ht="13.5">
      <c r="A126" s="5"/>
    </row>
    <row r="127" s="4" customFormat="1" ht="13.5">
      <c r="A127" s="5"/>
    </row>
    <row r="128" s="4" customFormat="1" ht="13.5">
      <c r="A128" s="5"/>
    </row>
    <row r="129" s="4" customFormat="1" ht="13.5">
      <c r="A129" s="5"/>
    </row>
    <row r="130" s="4" customFormat="1" ht="13.5">
      <c r="A130" s="5"/>
    </row>
    <row r="131" s="4" customFormat="1" ht="13.5">
      <c r="A131" s="5"/>
    </row>
    <row r="132" s="4" customFormat="1" ht="13.5">
      <c r="A132" s="5"/>
    </row>
    <row r="133" s="4" customFormat="1" ht="13.5">
      <c r="A133" s="5"/>
    </row>
    <row r="134" s="4" customFormat="1" ht="13.5">
      <c r="A134" s="5"/>
    </row>
    <row r="135" s="4" customFormat="1" ht="13.5">
      <c r="A135" s="5"/>
    </row>
    <row r="136" s="4" customFormat="1" ht="13.5">
      <c r="A136" s="5"/>
    </row>
    <row r="137" s="4" customFormat="1" ht="13.5">
      <c r="A137" s="5"/>
    </row>
    <row r="138" s="4" customFormat="1" ht="13.5">
      <c r="A138" s="5"/>
    </row>
    <row r="139" s="4" customFormat="1" ht="13.5">
      <c r="A139" s="5"/>
    </row>
    <row r="140" s="4" customFormat="1" ht="13.5">
      <c r="A140" s="5"/>
    </row>
    <row r="141" s="4" customFormat="1" ht="13.5">
      <c r="A141" s="5"/>
    </row>
    <row r="142" s="4" customFormat="1" ht="13.5">
      <c r="A142" s="5"/>
    </row>
    <row r="143" s="4" customFormat="1" ht="13.5">
      <c r="A143" s="5"/>
    </row>
    <row r="144" s="4" customFormat="1" ht="13.5">
      <c r="A144" s="5"/>
    </row>
    <row r="145" s="4" customFormat="1" ht="13.5">
      <c r="A145" s="5"/>
    </row>
    <row r="146" s="4" customFormat="1" ht="13.5">
      <c r="A146" s="5"/>
    </row>
    <row r="147" s="4" customFormat="1" ht="13.5">
      <c r="A147" s="5"/>
    </row>
    <row r="148" s="4" customFormat="1" ht="13.5">
      <c r="A148" s="5"/>
    </row>
    <row r="149" s="4" customFormat="1" ht="13.5">
      <c r="A149" s="5"/>
    </row>
    <row r="150" s="4" customFormat="1" ht="13.5">
      <c r="A150" s="5"/>
    </row>
    <row r="151" s="4" customFormat="1" ht="13.5">
      <c r="A151" s="5"/>
    </row>
    <row r="152" s="4" customFormat="1" ht="13.5">
      <c r="A152" s="5"/>
    </row>
    <row r="153" s="4" customFormat="1" ht="13.5">
      <c r="A153" s="5"/>
    </row>
    <row r="154" s="4" customFormat="1" ht="13.5">
      <c r="A154" s="5"/>
    </row>
    <row r="155" s="4" customFormat="1" ht="13.5">
      <c r="A155" s="5"/>
    </row>
    <row r="156" s="4" customFormat="1" ht="13.5">
      <c r="A156" s="5"/>
    </row>
    <row r="157" s="4" customFormat="1" ht="13.5">
      <c r="A157" s="5"/>
    </row>
    <row r="158" s="4" customFormat="1" ht="13.5">
      <c r="A158" s="5"/>
    </row>
    <row r="159" s="4" customFormat="1" ht="13.5">
      <c r="A159" s="5"/>
    </row>
    <row r="160" s="4" customFormat="1" ht="13.5">
      <c r="A160" s="5"/>
    </row>
    <row r="161" s="4" customFormat="1" ht="13.5">
      <c r="A161" s="5"/>
    </row>
    <row r="162" s="4" customFormat="1" ht="13.5">
      <c r="A162" s="5"/>
    </row>
    <row r="163" s="4" customFormat="1" ht="13.5">
      <c r="A163" s="5"/>
    </row>
    <row r="164" s="4" customFormat="1" ht="13.5">
      <c r="A164" s="5"/>
    </row>
    <row r="165" s="4" customFormat="1" ht="13.5">
      <c r="A165" s="5"/>
    </row>
    <row r="166" s="4" customFormat="1" ht="13.5">
      <c r="A166" s="5"/>
    </row>
    <row r="167" s="4" customFormat="1" ht="13.5">
      <c r="A167" s="5"/>
    </row>
    <row r="168" s="4" customFormat="1" ht="13.5">
      <c r="A168" s="5"/>
    </row>
    <row r="169" s="4" customFormat="1" ht="13.5">
      <c r="A169" s="5"/>
    </row>
    <row r="170" s="4" customFormat="1" ht="13.5">
      <c r="A170" s="5"/>
    </row>
    <row r="171" s="4" customFormat="1" ht="13.5">
      <c r="A171" s="5"/>
    </row>
    <row r="172" s="4" customFormat="1" ht="13.5">
      <c r="A172" s="5"/>
    </row>
    <row r="173" s="4" customFormat="1" ht="13.5">
      <c r="A173" s="5"/>
    </row>
    <row r="174" s="4" customFormat="1" ht="13.5">
      <c r="A174" s="5"/>
    </row>
    <row r="175" s="4" customFormat="1" ht="13.5">
      <c r="A175" s="5"/>
    </row>
    <row r="176" s="4" customFormat="1" ht="13.5">
      <c r="A176" s="5"/>
    </row>
    <row r="177" s="4" customFormat="1" ht="13.5">
      <c r="A177" s="5"/>
    </row>
    <row r="178" s="4" customFormat="1" ht="13.5">
      <c r="A178" s="5"/>
    </row>
    <row r="179" s="4" customFormat="1" ht="13.5">
      <c r="A179" s="5"/>
    </row>
    <row r="180" s="4" customFormat="1" ht="13.5">
      <c r="A180" s="5"/>
    </row>
    <row r="181" s="4" customFormat="1" ht="13.5">
      <c r="A181" s="5"/>
    </row>
    <row r="182" s="4" customFormat="1" ht="13.5">
      <c r="A182" s="5"/>
    </row>
    <row r="183" s="4" customFormat="1" ht="13.5">
      <c r="A183" s="5"/>
    </row>
    <row r="184" s="4" customFormat="1" ht="13.5">
      <c r="A184" s="5"/>
    </row>
    <row r="185" s="4" customFormat="1" ht="13.5">
      <c r="A185" s="5"/>
    </row>
    <row r="186" s="4" customFormat="1" ht="13.5">
      <c r="A186" s="5"/>
    </row>
    <row r="187" s="4" customFormat="1" ht="13.5">
      <c r="A187" s="5"/>
    </row>
    <row r="188" s="4" customFormat="1" ht="13.5">
      <c r="A188" s="5"/>
    </row>
    <row r="189" s="4" customFormat="1" ht="13.5">
      <c r="A189" s="5"/>
    </row>
    <row r="190" s="4" customFormat="1" ht="13.5">
      <c r="A190" s="5"/>
    </row>
    <row r="191" s="4" customFormat="1" ht="13.5">
      <c r="A191" s="5"/>
    </row>
    <row r="192" s="4" customFormat="1" ht="13.5">
      <c r="A192" s="5"/>
    </row>
    <row r="193" s="4" customFormat="1" ht="13.5">
      <c r="A193" s="5"/>
    </row>
    <row r="194" s="4" customFormat="1" ht="13.5">
      <c r="A194" s="5"/>
    </row>
    <row r="195" s="4" customFormat="1" ht="13.5">
      <c r="A195" s="5"/>
    </row>
    <row r="196" s="4" customFormat="1" ht="13.5">
      <c r="A196" s="5"/>
    </row>
    <row r="197" s="4" customFormat="1" ht="13.5">
      <c r="A197" s="5"/>
    </row>
    <row r="198" s="4" customFormat="1" ht="13.5">
      <c r="A198" s="5"/>
    </row>
    <row r="199" s="4" customFormat="1" ht="13.5">
      <c r="A199" s="5"/>
    </row>
    <row r="200" s="4" customFormat="1" ht="13.5">
      <c r="A200" s="5"/>
    </row>
    <row r="201" s="4" customFormat="1" ht="13.5">
      <c r="A201" s="5"/>
    </row>
    <row r="202" s="4" customFormat="1" ht="13.5">
      <c r="A202" s="5"/>
    </row>
    <row r="203" s="4" customFormat="1" ht="13.5">
      <c r="A203" s="5"/>
    </row>
    <row r="204" s="4" customFormat="1" ht="13.5">
      <c r="A204" s="5"/>
    </row>
    <row r="205" s="4" customFormat="1" ht="13.5">
      <c r="A205" s="5"/>
    </row>
    <row r="206" s="4" customFormat="1" ht="13.5">
      <c r="A206" s="5"/>
    </row>
    <row r="207" s="4" customFormat="1" ht="13.5">
      <c r="A207" s="5"/>
    </row>
    <row r="208" s="4" customFormat="1" ht="13.5">
      <c r="A208" s="5"/>
    </row>
    <row r="209" s="4" customFormat="1" ht="13.5">
      <c r="A209" s="5"/>
    </row>
    <row r="210" s="4" customFormat="1" ht="13.5">
      <c r="A210" s="5"/>
    </row>
    <row r="211" s="4" customFormat="1" ht="13.5">
      <c r="A211" s="5"/>
    </row>
    <row r="212" s="4" customFormat="1" ht="13.5">
      <c r="A212" s="5"/>
    </row>
    <row r="213" s="4" customFormat="1" ht="13.5">
      <c r="A213" s="5"/>
    </row>
    <row r="214" s="4" customFormat="1" ht="13.5">
      <c r="A214" s="5"/>
    </row>
    <row r="215" s="4" customFormat="1" ht="13.5">
      <c r="A215" s="5"/>
    </row>
    <row r="216" s="4" customFormat="1" ht="13.5">
      <c r="A216" s="5"/>
    </row>
    <row r="217" s="4" customFormat="1" ht="13.5">
      <c r="A217" s="5"/>
    </row>
    <row r="218" s="4" customFormat="1" ht="13.5">
      <c r="A218" s="5"/>
    </row>
    <row r="219" s="4" customFormat="1" ht="13.5">
      <c r="A219" s="5"/>
    </row>
    <row r="220" s="4" customFormat="1" ht="13.5">
      <c r="A220" s="5"/>
    </row>
    <row r="221" s="4" customFormat="1" ht="13.5">
      <c r="A221" s="5"/>
    </row>
    <row r="222" s="4" customFormat="1" ht="13.5">
      <c r="A222" s="5"/>
    </row>
    <row r="223" s="4" customFormat="1" ht="13.5">
      <c r="A223" s="5"/>
    </row>
    <row r="224" s="4" customFormat="1" ht="13.5">
      <c r="A224" s="5"/>
    </row>
    <row r="225" s="4" customFormat="1" ht="13.5">
      <c r="A225" s="5"/>
    </row>
    <row r="226" s="4" customFormat="1" ht="13.5">
      <c r="A226" s="5"/>
    </row>
    <row r="227" s="4" customFormat="1" ht="13.5">
      <c r="A227" s="5"/>
    </row>
    <row r="228" s="4" customFormat="1" ht="13.5">
      <c r="A228" s="5"/>
    </row>
    <row r="229" s="4" customFormat="1" ht="13.5">
      <c r="A229" s="5"/>
    </row>
    <row r="230" s="4" customFormat="1" ht="13.5">
      <c r="A230" s="5"/>
    </row>
    <row r="231" s="4" customFormat="1" ht="13.5">
      <c r="A231" s="5"/>
    </row>
    <row r="232" s="4" customFormat="1" ht="13.5">
      <c r="A232" s="5"/>
    </row>
    <row r="233" s="4" customFormat="1" ht="13.5">
      <c r="A233" s="5"/>
    </row>
    <row r="234" s="4" customFormat="1" ht="13.5">
      <c r="A234" s="5"/>
    </row>
    <row r="235" s="4" customFormat="1" ht="13.5">
      <c r="A235" s="5"/>
    </row>
    <row r="236" s="4" customFormat="1" ht="13.5">
      <c r="A236" s="5"/>
    </row>
    <row r="237" s="4" customFormat="1" ht="13.5">
      <c r="A237" s="5"/>
    </row>
    <row r="238" s="4" customFormat="1" ht="13.5">
      <c r="A238" s="5"/>
    </row>
    <row r="239" s="4" customFormat="1" ht="13.5">
      <c r="A239" s="5"/>
    </row>
    <row r="240" s="4" customFormat="1" ht="13.5">
      <c r="A240" s="5"/>
    </row>
    <row r="241" s="4" customFormat="1" ht="13.5">
      <c r="A241" s="5"/>
    </row>
    <row r="242" s="4" customFormat="1" ht="13.5">
      <c r="A242" s="5"/>
    </row>
    <row r="243" s="4" customFormat="1" ht="13.5">
      <c r="A243" s="5"/>
    </row>
    <row r="244" s="4" customFormat="1" ht="13.5">
      <c r="A244" s="5"/>
    </row>
    <row r="245" s="4" customFormat="1" ht="13.5">
      <c r="A245" s="5"/>
    </row>
    <row r="246" s="4" customFormat="1" ht="13.5">
      <c r="A246" s="5"/>
    </row>
    <row r="247" s="4" customFormat="1" ht="13.5">
      <c r="A247" s="5"/>
    </row>
    <row r="248" s="4" customFormat="1" ht="13.5">
      <c r="A248" s="5"/>
    </row>
    <row r="249" s="4" customFormat="1" ht="13.5">
      <c r="A249" s="5"/>
    </row>
    <row r="250" s="4" customFormat="1" ht="13.5">
      <c r="A250" s="5"/>
    </row>
    <row r="251" s="4" customFormat="1" ht="13.5">
      <c r="A251" s="5"/>
    </row>
    <row r="252" s="4" customFormat="1" ht="13.5">
      <c r="A252" s="5"/>
    </row>
    <row r="253" s="4" customFormat="1" ht="13.5">
      <c r="A253" s="5"/>
    </row>
    <row r="254" s="4" customFormat="1" ht="13.5">
      <c r="A254" s="5"/>
    </row>
    <row r="255" s="4" customFormat="1" ht="13.5">
      <c r="A255" s="5"/>
    </row>
    <row r="256" s="4" customFormat="1" ht="13.5">
      <c r="A256" s="5"/>
    </row>
    <row r="257" s="4" customFormat="1" ht="13.5">
      <c r="A257" s="5"/>
    </row>
    <row r="258" s="4" customFormat="1" ht="13.5">
      <c r="A258" s="5"/>
    </row>
    <row r="259" s="4" customFormat="1" ht="13.5">
      <c r="A259" s="5"/>
    </row>
    <row r="260" s="4" customFormat="1" ht="13.5">
      <c r="A260" s="5"/>
    </row>
    <row r="261" s="4" customFormat="1" ht="13.5">
      <c r="A261" s="5"/>
    </row>
    <row r="262" s="4" customFormat="1" ht="13.5">
      <c r="A262" s="5"/>
    </row>
    <row r="263" s="4" customFormat="1" ht="13.5">
      <c r="A263" s="5"/>
    </row>
    <row r="264" s="4" customFormat="1" ht="13.5">
      <c r="A264" s="5"/>
    </row>
    <row r="265" s="4" customFormat="1" ht="13.5">
      <c r="A265" s="5"/>
    </row>
    <row r="266" s="4" customFormat="1" ht="13.5">
      <c r="A266" s="5"/>
    </row>
    <row r="267" s="4" customFormat="1" ht="13.5">
      <c r="A267" s="5"/>
    </row>
    <row r="268" s="4" customFormat="1" ht="13.5">
      <c r="A268" s="5"/>
    </row>
    <row r="269" s="4" customFormat="1" ht="13.5">
      <c r="A269" s="5"/>
    </row>
    <row r="270" s="4" customFormat="1" ht="13.5">
      <c r="A270" s="5"/>
    </row>
    <row r="271" s="4" customFormat="1" ht="13.5">
      <c r="A271" s="5"/>
    </row>
    <row r="272" s="4" customFormat="1" ht="13.5">
      <c r="A272" s="5"/>
    </row>
    <row r="273" s="4" customFormat="1" ht="13.5">
      <c r="A273" s="5"/>
    </row>
    <row r="274" s="4" customFormat="1" ht="13.5">
      <c r="A274" s="5"/>
    </row>
    <row r="275" s="4" customFormat="1" ht="13.5">
      <c r="A275" s="5"/>
    </row>
    <row r="276" s="4" customFormat="1" ht="13.5">
      <c r="A276" s="5"/>
    </row>
    <row r="277" s="4" customFormat="1" ht="13.5">
      <c r="A277" s="5"/>
    </row>
    <row r="278" s="4" customFormat="1" ht="13.5">
      <c r="A278" s="5"/>
    </row>
    <row r="279" s="4" customFormat="1" ht="13.5">
      <c r="A279" s="5"/>
    </row>
    <row r="280" s="4" customFormat="1" ht="13.5">
      <c r="A280" s="5"/>
    </row>
    <row r="281" s="4" customFormat="1" ht="13.5">
      <c r="A281" s="5"/>
    </row>
    <row r="282" s="4" customFormat="1" ht="13.5">
      <c r="A282" s="5"/>
    </row>
    <row r="283" s="4" customFormat="1" ht="13.5">
      <c r="A283" s="5"/>
    </row>
    <row r="284" s="4" customFormat="1" ht="13.5">
      <c r="A284" s="5"/>
    </row>
    <row r="285" s="4" customFormat="1" ht="13.5">
      <c r="A285" s="5"/>
    </row>
    <row r="286" s="4" customFormat="1" ht="13.5">
      <c r="A286" s="5"/>
    </row>
    <row r="287" s="4" customFormat="1" ht="13.5">
      <c r="A287" s="5"/>
    </row>
    <row r="288" s="4" customFormat="1" ht="13.5">
      <c r="A288" s="5"/>
    </row>
    <row r="289" s="4" customFormat="1" ht="13.5">
      <c r="A289" s="5"/>
    </row>
    <row r="290" s="4" customFormat="1" ht="13.5">
      <c r="A290" s="5"/>
    </row>
    <row r="291" s="4" customFormat="1" ht="13.5">
      <c r="A291" s="5"/>
    </row>
    <row r="292" s="4" customFormat="1" ht="13.5">
      <c r="A292" s="5"/>
    </row>
    <row r="293" s="4" customFormat="1" ht="13.5">
      <c r="A293" s="5"/>
    </row>
    <row r="294" s="4" customFormat="1" ht="13.5">
      <c r="A294" s="5"/>
    </row>
    <row r="295" s="4" customFormat="1" ht="13.5">
      <c r="A295" s="5"/>
    </row>
    <row r="296" s="4" customFormat="1" ht="13.5">
      <c r="A296" s="5"/>
    </row>
    <row r="297" s="4" customFormat="1" ht="13.5">
      <c r="A297" s="5"/>
    </row>
    <row r="298" s="4" customFormat="1" ht="13.5">
      <c r="A298" s="5"/>
    </row>
    <row r="299" s="4" customFormat="1" ht="13.5">
      <c r="A299" s="5"/>
    </row>
    <row r="300" s="4" customFormat="1" ht="13.5">
      <c r="A300" s="5"/>
    </row>
    <row r="301" s="4" customFormat="1" ht="13.5">
      <c r="A301" s="5"/>
    </row>
    <row r="302" s="4" customFormat="1" ht="13.5">
      <c r="A302" s="5"/>
    </row>
    <row r="303" s="4" customFormat="1" ht="13.5">
      <c r="A303" s="5"/>
    </row>
    <row r="304" s="4" customFormat="1" ht="13.5">
      <c r="A304" s="5"/>
    </row>
    <row r="305" s="4" customFormat="1" ht="13.5">
      <c r="A305" s="5"/>
    </row>
    <row r="306" s="4" customFormat="1" ht="13.5">
      <c r="A306" s="5"/>
    </row>
    <row r="307" s="4" customFormat="1" ht="13.5">
      <c r="A307" s="5"/>
    </row>
    <row r="308" s="4" customFormat="1" ht="13.5">
      <c r="A308" s="5"/>
    </row>
    <row r="309" s="4" customFormat="1" ht="13.5">
      <c r="A309" s="5"/>
    </row>
    <row r="310" s="4" customFormat="1" ht="13.5">
      <c r="A310" s="5"/>
    </row>
    <row r="311" s="4" customFormat="1" ht="13.5">
      <c r="A311" s="5"/>
    </row>
    <row r="312" s="4" customFormat="1" ht="13.5">
      <c r="A312" s="5"/>
    </row>
    <row r="313" s="4" customFormat="1" ht="13.5">
      <c r="A313" s="5"/>
    </row>
    <row r="314" s="4" customFormat="1" ht="13.5">
      <c r="A314" s="5"/>
    </row>
  </sheetData>
  <sheetProtection selectLockedCells="1"/>
  <mergeCells count="60">
    <mergeCell ref="B1:F1"/>
    <mergeCell ref="A3:F3"/>
    <mergeCell ref="A4:F4"/>
    <mergeCell ref="E5:F5"/>
    <mergeCell ref="E6:F6"/>
    <mergeCell ref="A5:B5"/>
    <mergeCell ref="A6:B6"/>
    <mergeCell ref="E7:F7"/>
    <mergeCell ref="A16:A17"/>
    <mergeCell ref="A21:A34"/>
    <mergeCell ref="B17:C17"/>
    <mergeCell ref="B19:C19"/>
    <mergeCell ref="B27:C27"/>
    <mergeCell ref="B33:C33"/>
    <mergeCell ref="B31:C31"/>
    <mergeCell ref="B25:C25"/>
    <mergeCell ref="B22:C22"/>
    <mergeCell ref="B15:C15"/>
    <mergeCell ref="E12:E15"/>
    <mergeCell ref="A7:B7"/>
    <mergeCell ref="B29:C29"/>
    <mergeCell ref="B16:C16"/>
    <mergeCell ref="B12:C12"/>
    <mergeCell ref="B13:C13"/>
    <mergeCell ref="B14:C14"/>
    <mergeCell ref="B26:C26"/>
    <mergeCell ref="B53:C53"/>
    <mergeCell ref="B46:C46"/>
    <mergeCell ref="B47:C47"/>
    <mergeCell ref="B51:C51"/>
    <mergeCell ref="B52:C52"/>
    <mergeCell ref="B50:C50"/>
    <mergeCell ref="B48:C48"/>
    <mergeCell ref="B49:C49"/>
    <mergeCell ref="B45:C45"/>
    <mergeCell ref="B41:C41"/>
    <mergeCell ref="B28:C28"/>
    <mergeCell ref="B44:C44"/>
    <mergeCell ref="A36:A43"/>
    <mergeCell ref="A8:F8"/>
    <mergeCell ref="A20:F20"/>
    <mergeCell ref="A35:F35"/>
    <mergeCell ref="B21:C21"/>
    <mergeCell ref="B39:C39"/>
    <mergeCell ref="B43:C43"/>
    <mergeCell ref="B10:C10"/>
    <mergeCell ref="B37:C37"/>
    <mergeCell ref="B18:C18"/>
    <mergeCell ref="B36:C36"/>
    <mergeCell ref="B30:C30"/>
    <mergeCell ref="B9:C9"/>
    <mergeCell ref="B11:C11"/>
    <mergeCell ref="B23:C23"/>
    <mergeCell ref="B32:C32"/>
    <mergeCell ref="E21:E32"/>
    <mergeCell ref="E36:E43"/>
    <mergeCell ref="B38:C38"/>
    <mergeCell ref="B42:C42"/>
    <mergeCell ref="B24:C24"/>
    <mergeCell ref="B40:C40"/>
  </mergeCells>
  <conditionalFormatting sqref="D21:D34 D36:D53 D11:D19 E11 E19 E33:E34 E45:E53">
    <cfRule type="cellIs" priority="2" dxfId="2" operator="equal" stopIfTrue="1">
      <formula>0</formula>
    </cfRule>
  </conditionalFormatting>
  <conditionalFormatting sqref="D37">
    <cfRule type="colorScale" priority="1" dxfId="0">
      <colorScale>
        <cfvo type="min" val="0"/>
        <cfvo type="num" val="25000"/>
        <color theme="0"/>
        <color theme="0"/>
      </colorScale>
    </cfRule>
  </conditionalFormatting>
  <dataValidations count="2">
    <dataValidation type="whole" operator="lessThan" allowBlank="1" showInputMessage="1" showErrorMessage="1" sqref="D37">
      <formula1>25001</formula1>
    </dataValidation>
    <dataValidation type="whole" operator="lessThan" allowBlank="1" showInputMessage="1" showErrorMessage="1" sqref="D43">
      <formula1>125001</formula1>
    </dataValidation>
  </dataValidations>
  <printOptions/>
  <pageMargins left="0.25" right="0.25" top="0" bottom="0" header="0.3" footer="0.3"/>
  <pageSetup horizontalDpi="300" verticalDpi="3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15" zoomScaleNormal="115" zoomScalePageLayoutView="0" workbookViewId="0" topLeftCell="A1">
      <selection activeCell="L3" sqref="L3"/>
    </sheetView>
  </sheetViews>
  <sheetFormatPr defaultColWidth="9.140625" defaultRowHeight="15"/>
  <cols>
    <col min="1" max="1" width="16.8515625" style="3" customWidth="1"/>
    <col min="2" max="2" width="9.00390625" style="1" bestFit="1" customWidth="1"/>
    <col min="3" max="3" width="6.7109375" style="1" bestFit="1" customWidth="1"/>
    <col min="4" max="4" width="6.421875" style="1" bestFit="1" customWidth="1"/>
    <col min="5" max="6" width="5.140625" style="1" bestFit="1" customWidth="1"/>
    <col min="7" max="7" width="5.28125" style="1" bestFit="1" customWidth="1"/>
    <col min="8" max="8" width="4.421875" style="1" bestFit="1" customWidth="1"/>
    <col min="9" max="9" width="8.7109375" style="1" customWidth="1"/>
    <col min="10" max="10" width="8.7109375" style="1" bestFit="1" customWidth="1"/>
    <col min="11" max="11" width="6.00390625" style="1" customWidth="1"/>
    <col min="12" max="12" width="6.7109375" style="1" bestFit="1" customWidth="1"/>
    <col min="13" max="16384" width="9.140625" style="1" customWidth="1"/>
  </cols>
  <sheetData>
    <row r="1" spans="1:12" ht="1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15"/>
    </row>
    <row r="2" spans="1:12" s="2" customFormat="1" ht="45">
      <c r="A2" s="16" t="s">
        <v>22</v>
      </c>
      <c r="B2" s="17" t="s">
        <v>23</v>
      </c>
      <c r="C2" s="17" t="s">
        <v>24</v>
      </c>
      <c r="D2" s="17" t="s">
        <v>25</v>
      </c>
      <c r="E2" s="17" t="s">
        <v>26</v>
      </c>
      <c r="F2" s="17" t="s">
        <v>27</v>
      </c>
      <c r="G2" s="17" t="s">
        <v>28</v>
      </c>
      <c r="H2" s="17" t="s">
        <v>29</v>
      </c>
      <c r="I2" s="18" t="s">
        <v>47</v>
      </c>
      <c r="J2" s="18" t="s">
        <v>55</v>
      </c>
      <c r="K2" s="17" t="s">
        <v>30</v>
      </c>
      <c r="L2" s="17" t="s">
        <v>45</v>
      </c>
    </row>
    <row r="3" spans="1:12" ht="15">
      <c r="A3" s="19">
        <v>43891</v>
      </c>
      <c r="B3" s="20"/>
      <c r="C3" s="20"/>
      <c r="D3" s="20"/>
      <c r="E3" s="20"/>
      <c r="F3" s="20">
        <v>0</v>
      </c>
      <c r="G3" s="20">
        <v>0</v>
      </c>
      <c r="H3" s="20"/>
      <c r="I3" s="20">
        <v>0</v>
      </c>
      <c r="J3" s="20">
        <v>0</v>
      </c>
      <c r="K3" s="20"/>
      <c r="L3" s="20"/>
    </row>
    <row r="4" spans="1:12" ht="13.5">
      <c r="A4" s="19">
        <v>43922</v>
      </c>
      <c r="B4" s="20">
        <f>B3</f>
        <v>0</v>
      </c>
      <c r="C4" s="20">
        <f aca="true" t="shared" si="0" ref="C4:C14">+C3</f>
        <v>0</v>
      </c>
      <c r="D4" s="20">
        <f aca="true" t="shared" si="1" ref="D4:K5">D3</f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>+I3</f>
        <v>0</v>
      </c>
      <c r="J4" s="20">
        <f t="shared" si="1"/>
        <v>0</v>
      </c>
      <c r="K4" s="20">
        <f t="shared" si="1"/>
        <v>0</v>
      </c>
      <c r="L4" s="20">
        <f>L3</f>
        <v>0</v>
      </c>
    </row>
    <row r="5" spans="1:12" ht="13.5">
      <c r="A5" s="19">
        <v>43952</v>
      </c>
      <c r="B5" s="20">
        <f aca="true" t="shared" si="2" ref="B5:B13">B4</f>
        <v>0</v>
      </c>
      <c r="C5" s="20">
        <f t="shared" si="0"/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aca="true" t="shared" si="3" ref="I5:I14">+I4</f>
        <v>0</v>
      </c>
      <c r="J5" s="20">
        <f t="shared" si="1"/>
        <v>0</v>
      </c>
      <c r="K5" s="20">
        <f t="shared" si="1"/>
        <v>0</v>
      </c>
      <c r="L5" s="20">
        <f>L4</f>
        <v>0</v>
      </c>
    </row>
    <row r="6" spans="1:12" ht="13.5">
      <c r="A6" s="19">
        <v>43983</v>
      </c>
      <c r="B6" s="20">
        <f t="shared" si="2"/>
        <v>0</v>
      </c>
      <c r="C6" s="20">
        <f t="shared" si="0"/>
        <v>0</v>
      </c>
      <c r="D6" s="20">
        <f aca="true" t="shared" si="4" ref="D6:D12">D5</f>
        <v>0</v>
      </c>
      <c r="E6" s="20">
        <f aca="true" t="shared" si="5" ref="E6:E14">E5</f>
        <v>0</v>
      </c>
      <c r="F6" s="20">
        <f aca="true" t="shared" si="6" ref="F6:F14">F5</f>
        <v>0</v>
      </c>
      <c r="G6" s="20">
        <f aca="true" t="shared" si="7" ref="G6:G14">G5</f>
        <v>0</v>
      </c>
      <c r="H6" s="20">
        <f aca="true" t="shared" si="8" ref="H6:H14">H5</f>
        <v>0</v>
      </c>
      <c r="I6" s="20">
        <f t="shared" si="3"/>
        <v>0</v>
      </c>
      <c r="J6" s="20">
        <f aca="true" t="shared" si="9" ref="J6:J14">J5</f>
        <v>0</v>
      </c>
      <c r="K6" s="20">
        <f aca="true" t="shared" si="10" ref="K6:K14">K5</f>
        <v>0</v>
      </c>
      <c r="L6" s="20">
        <f>L5</f>
        <v>0</v>
      </c>
    </row>
    <row r="7" spans="1:12" ht="13.5">
      <c r="A7" s="19">
        <v>44013</v>
      </c>
      <c r="B7" s="20">
        <f t="shared" si="2"/>
        <v>0</v>
      </c>
      <c r="C7" s="20">
        <f t="shared" si="0"/>
        <v>0</v>
      </c>
      <c r="D7" s="20">
        <f>D6</f>
        <v>0</v>
      </c>
      <c r="E7" s="20">
        <f t="shared" si="5"/>
        <v>0</v>
      </c>
      <c r="F7" s="20">
        <f t="shared" si="6"/>
        <v>0</v>
      </c>
      <c r="G7" s="20">
        <f t="shared" si="7"/>
        <v>0</v>
      </c>
      <c r="H7" s="20">
        <f t="shared" si="8"/>
        <v>0</v>
      </c>
      <c r="I7" s="20">
        <f t="shared" si="3"/>
        <v>0</v>
      </c>
      <c r="J7" s="20">
        <f t="shared" si="9"/>
        <v>0</v>
      </c>
      <c r="K7" s="20">
        <f t="shared" si="10"/>
        <v>0</v>
      </c>
      <c r="L7" s="77" t="s">
        <v>113</v>
      </c>
    </row>
    <row r="8" spans="1:12" ht="13.5">
      <c r="A8" s="19">
        <v>44044</v>
      </c>
      <c r="B8" s="20">
        <f t="shared" si="2"/>
        <v>0</v>
      </c>
      <c r="C8" s="20">
        <f t="shared" si="0"/>
        <v>0</v>
      </c>
      <c r="D8" s="20">
        <f>D7</f>
        <v>0</v>
      </c>
      <c r="E8" s="20">
        <f t="shared" si="5"/>
        <v>0</v>
      </c>
      <c r="F8" s="20">
        <f t="shared" si="6"/>
        <v>0</v>
      </c>
      <c r="G8" s="20">
        <f t="shared" si="7"/>
        <v>0</v>
      </c>
      <c r="H8" s="20">
        <f t="shared" si="8"/>
        <v>0</v>
      </c>
      <c r="I8" s="20">
        <f t="shared" si="3"/>
        <v>0</v>
      </c>
      <c r="J8" s="20">
        <f t="shared" si="9"/>
        <v>0</v>
      </c>
      <c r="K8" s="20">
        <f t="shared" si="10"/>
        <v>0</v>
      </c>
      <c r="L8" s="78"/>
    </row>
    <row r="9" spans="1:12" ht="13.5">
      <c r="A9" s="19">
        <v>44075</v>
      </c>
      <c r="B9" s="20">
        <f t="shared" si="2"/>
        <v>0</v>
      </c>
      <c r="C9" s="20">
        <f t="shared" si="0"/>
        <v>0</v>
      </c>
      <c r="D9" s="20">
        <f t="shared" si="4"/>
        <v>0</v>
      </c>
      <c r="E9" s="20">
        <f t="shared" si="5"/>
        <v>0</v>
      </c>
      <c r="F9" s="20">
        <f t="shared" si="6"/>
        <v>0</v>
      </c>
      <c r="G9" s="20">
        <f t="shared" si="7"/>
        <v>0</v>
      </c>
      <c r="H9" s="20">
        <f t="shared" si="8"/>
        <v>0</v>
      </c>
      <c r="I9" s="20">
        <f t="shared" si="3"/>
        <v>0</v>
      </c>
      <c r="J9" s="20">
        <f t="shared" si="9"/>
        <v>0</v>
      </c>
      <c r="K9" s="20">
        <f t="shared" si="10"/>
        <v>0</v>
      </c>
      <c r="L9" s="78"/>
    </row>
    <row r="10" spans="1:12" ht="13.5">
      <c r="A10" s="19">
        <v>44105</v>
      </c>
      <c r="B10" s="20">
        <f t="shared" si="2"/>
        <v>0</v>
      </c>
      <c r="C10" s="20">
        <f t="shared" si="0"/>
        <v>0</v>
      </c>
      <c r="D10" s="20">
        <f>D9</f>
        <v>0</v>
      </c>
      <c r="E10" s="20">
        <f t="shared" si="5"/>
        <v>0</v>
      </c>
      <c r="F10" s="20">
        <f t="shared" si="6"/>
        <v>0</v>
      </c>
      <c r="G10" s="20">
        <f t="shared" si="7"/>
        <v>0</v>
      </c>
      <c r="H10" s="20">
        <f t="shared" si="8"/>
        <v>0</v>
      </c>
      <c r="I10" s="20">
        <f t="shared" si="3"/>
        <v>0</v>
      </c>
      <c r="J10" s="20">
        <f t="shared" si="9"/>
        <v>0</v>
      </c>
      <c r="K10" s="20">
        <f t="shared" si="10"/>
        <v>0</v>
      </c>
      <c r="L10" s="78"/>
    </row>
    <row r="11" spans="1:12" ht="13.5">
      <c r="A11" s="19">
        <v>44136</v>
      </c>
      <c r="B11" s="20">
        <f t="shared" si="2"/>
        <v>0</v>
      </c>
      <c r="C11" s="20">
        <f t="shared" si="0"/>
        <v>0</v>
      </c>
      <c r="D11" s="20">
        <f>D10</f>
        <v>0</v>
      </c>
      <c r="E11" s="20">
        <f t="shared" si="5"/>
        <v>0</v>
      </c>
      <c r="F11" s="20">
        <f t="shared" si="6"/>
        <v>0</v>
      </c>
      <c r="G11" s="20">
        <f t="shared" si="7"/>
        <v>0</v>
      </c>
      <c r="H11" s="20">
        <f t="shared" si="8"/>
        <v>0</v>
      </c>
      <c r="I11" s="20">
        <f t="shared" si="3"/>
        <v>0</v>
      </c>
      <c r="J11" s="20">
        <f t="shared" si="9"/>
        <v>0</v>
      </c>
      <c r="K11" s="20">
        <f t="shared" si="10"/>
        <v>0</v>
      </c>
      <c r="L11" s="78"/>
    </row>
    <row r="12" spans="1:12" ht="13.5">
      <c r="A12" s="19">
        <v>44166</v>
      </c>
      <c r="B12" s="20">
        <f t="shared" si="2"/>
        <v>0</v>
      </c>
      <c r="C12" s="20">
        <f t="shared" si="0"/>
        <v>0</v>
      </c>
      <c r="D12" s="20">
        <f t="shared" si="4"/>
        <v>0</v>
      </c>
      <c r="E12" s="20">
        <f t="shared" si="5"/>
        <v>0</v>
      </c>
      <c r="F12" s="20">
        <f t="shared" si="6"/>
        <v>0</v>
      </c>
      <c r="G12" s="20">
        <f t="shared" si="7"/>
        <v>0</v>
      </c>
      <c r="H12" s="20">
        <f t="shared" si="8"/>
        <v>0</v>
      </c>
      <c r="I12" s="20">
        <f t="shared" si="3"/>
        <v>0</v>
      </c>
      <c r="J12" s="20">
        <f t="shared" si="9"/>
        <v>0</v>
      </c>
      <c r="K12" s="20">
        <f t="shared" si="10"/>
        <v>0</v>
      </c>
      <c r="L12" s="78"/>
    </row>
    <row r="13" spans="1:12" ht="13.5">
      <c r="A13" s="19">
        <v>44197</v>
      </c>
      <c r="B13" s="20">
        <f t="shared" si="2"/>
        <v>0</v>
      </c>
      <c r="C13" s="20">
        <f t="shared" si="0"/>
        <v>0</v>
      </c>
      <c r="D13" s="20">
        <f>D12</f>
        <v>0</v>
      </c>
      <c r="E13" s="20">
        <f t="shared" si="5"/>
        <v>0</v>
      </c>
      <c r="F13" s="20">
        <f t="shared" si="6"/>
        <v>0</v>
      </c>
      <c r="G13" s="20">
        <f t="shared" si="7"/>
        <v>0</v>
      </c>
      <c r="H13" s="20">
        <f t="shared" si="8"/>
        <v>0</v>
      </c>
      <c r="I13" s="20">
        <f t="shared" si="3"/>
        <v>0</v>
      </c>
      <c r="J13" s="20">
        <f t="shared" si="9"/>
        <v>0</v>
      </c>
      <c r="K13" s="20">
        <f t="shared" si="10"/>
        <v>0</v>
      </c>
      <c r="L13" s="78"/>
    </row>
    <row r="14" spans="1:12" ht="13.5">
      <c r="A14" s="19">
        <v>44228</v>
      </c>
      <c r="B14" s="20">
        <f>B13</f>
        <v>0</v>
      </c>
      <c r="C14" s="20">
        <f t="shared" si="0"/>
        <v>0</v>
      </c>
      <c r="D14" s="20">
        <f>D13</f>
        <v>0</v>
      </c>
      <c r="E14" s="20">
        <f t="shared" si="5"/>
        <v>0</v>
      </c>
      <c r="F14" s="20">
        <f t="shared" si="6"/>
        <v>0</v>
      </c>
      <c r="G14" s="20">
        <f t="shared" si="7"/>
        <v>0</v>
      </c>
      <c r="H14" s="20">
        <f t="shared" si="8"/>
        <v>0</v>
      </c>
      <c r="I14" s="20">
        <f t="shared" si="3"/>
        <v>0</v>
      </c>
      <c r="J14" s="20">
        <f t="shared" si="9"/>
        <v>0</v>
      </c>
      <c r="K14" s="20">
        <f t="shared" si="10"/>
        <v>0</v>
      </c>
      <c r="L14" s="79"/>
    </row>
    <row r="15" spans="1:12" ht="16.5" customHeight="1">
      <c r="A15" s="21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6.5" customHeight="1">
      <c r="A16" s="21" t="s">
        <v>32</v>
      </c>
      <c r="B16" s="20">
        <v>0</v>
      </c>
      <c r="C16" s="20">
        <f>+B16</f>
        <v>0</v>
      </c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0" customHeight="1">
      <c r="A17" s="21" t="s">
        <v>63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3.5">
      <c r="A18" s="21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7.25" customHeight="1">
      <c r="A19" s="14" t="s">
        <v>62</v>
      </c>
      <c r="B19" s="20"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36" t="s">
        <v>8</v>
      </c>
      <c r="B20" s="37">
        <f>SUM(B3:B19)</f>
        <v>0</v>
      </c>
      <c r="C20" s="37">
        <f aca="true" t="shared" si="11" ref="C20:K20">SUM(C3:C19)</f>
        <v>0</v>
      </c>
      <c r="D20" s="37">
        <f t="shared" si="11"/>
        <v>0</v>
      </c>
      <c r="E20" s="37">
        <f t="shared" si="11"/>
        <v>0</v>
      </c>
      <c r="F20" s="37">
        <f t="shared" si="11"/>
        <v>0</v>
      </c>
      <c r="G20" s="37">
        <f t="shared" si="11"/>
        <v>0</v>
      </c>
      <c r="H20" s="37">
        <f t="shared" si="11"/>
        <v>0</v>
      </c>
      <c r="I20" s="37">
        <f t="shared" si="11"/>
        <v>0</v>
      </c>
      <c r="J20" s="37">
        <f t="shared" si="11"/>
        <v>0</v>
      </c>
      <c r="K20" s="37">
        <f t="shared" si="11"/>
        <v>0</v>
      </c>
      <c r="L20" s="37">
        <f>SUM(L3:L19)</f>
        <v>0</v>
      </c>
    </row>
    <row r="21" spans="1:12" ht="13.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13.5">
      <c r="A22" s="90" t="s">
        <v>43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24"/>
    </row>
    <row r="23" spans="1:12" ht="13.5">
      <c r="A23" s="25" t="s">
        <v>34</v>
      </c>
      <c r="B23" s="87" t="s">
        <v>35</v>
      </c>
      <c r="C23" s="87"/>
      <c r="D23" s="87"/>
      <c r="E23" s="87"/>
      <c r="F23" s="87"/>
      <c r="G23" s="87" t="s">
        <v>16</v>
      </c>
      <c r="H23" s="87"/>
      <c r="I23" s="87"/>
      <c r="J23" s="87"/>
      <c r="K23" s="87"/>
      <c r="L23" s="24"/>
    </row>
    <row r="24" spans="1:12" ht="13.5">
      <c r="A24" s="25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24"/>
    </row>
    <row r="25" spans="1:12" ht="13.5">
      <c r="A25" s="25">
        <v>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24"/>
    </row>
    <row r="26" spans="1:12" ht="13.5">
      <c r="A26" s="25">
        <v>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24"/>
    </row>
    <row r="27" spans="1:12" ht="14.2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4"/>
    </row>
    <row r="28" spans="1:12" ht="14.25" thickBot="1">
      <c r="A28" s="91" t="s">
        <v>115</v>
      </c>
      <c r="B28" s="91"/>
      <c r="C28" s="91"/>
      <c r="D28" s="91"/>
      <c r="E28" s="91"/>
      <c r="F28" s="91"/>
      <c r="G28" s="91"/>
      <c r="H28" s="81">
        <v>2019</v>
      </c>
      <c r="I28" s="81"/>
      <c r="J28" s="82"/>
      <c r="K28" s="28"/>
      <c r="L28" s="24"/>
    </row>
    <row r="29" spans="1:12" ht="14.25" thickBot="1">
      <c r="A29" s="92" t="s">
        <v>107</v>
      </c>
      <c r="B29" s="92"/>
      <c r="C29" s="92"/>
      <c r="D29" s="92"/>
      <c r="E29" s="92"/>
      <c r="F29" s="92"/>
      <c r="G29" s="92"/>
      <c r="H29" s="83" t="s">
        <v>108</v>
      </c>
      <c r="I29" s="83"/>
      <c r="J29" s="82"/>
      <c r="K29" s="29"/>
      <c r="L29" s="24"/>
    </row>
    <row r="30" spans="1:12" ht="13.5">
      <c r="A30" s="89" t="s">
        <v>44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24"/>
    </row>
    <row r="31" spans="1:12" ht="32.25" customHeight="1">
      <c r="A31" s="88" t="s">
        <v>110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24"/>
    </row>
    <row r="32" spans="1:12" ht="13.5">
      <c r="A32" s="30"/>
      <c r="B32" s="24"/>
      <c r="C32" s="24"/>
      <c r="D32" s="24"/>
      <c r="E32" s="24"/>
      <c r="F32" s="95" t="s">
        <v>39</v>
      </c>
      <c r="G32" s="95"/>
      <c r="H32" s="95"/>
      <c r="I32" s="95"/>
      <c r="J32" s="95"/>
      <c r="K32" s="95"/>
      <c r="L32" s="24"/>
    </row>
    <row r="33" spans="1:12" ht="13.5">
      <c r="A33" s="30" t="s">
        <v>94</v>
      </c>
      <c r="B33" s="24"/>
      <c r="C33" s="24"/>
      <c r="D33" s="24"/>
      <c r="E33" s="24"/>
      <c r="F33" s="95"/>
      <c r="G33" s="95"/>
      <c r="H33" s="95"/>
      <c r="I33" s="95"/>
      <c r="J33" s="95"/>
      <c r="K33" s="95"/>
      <c r="L33" s="24"/>
    </row>
    <row r="34" spans="1:12" ht="13.5">
      <c r="A34" s="90" t="s">
        <v>71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24"/>
    </row>
    <row r="35" spans="1:12" ht="15" customHeight="1">
      <c r="A35" s="25" t="s">
        <v>37</v>
      </c>
      <c r="B35" s="31" t="s">
        <v>75</v>
      </c>
      <c r="C35" s="31"/>
      <c r="D35" s="87" t="s">
        <v>73</v>
      </c>
      <c r="E35" s="87"/>
      <c r="F35" s="87"/>
      <c r="G35" s="87"/>
      <c r="H35" s="87" t="s">
        <v>74</v>
      </c>
      <c r="I35" s="87"/>
      <c r="J35" s="87"/>
      <c r="K35" s="31" t="s">
        <v>72</v>
      </c>
      <c r="L35" s="24"/>
    </row>
    <row r="36" spans="1:12" ht="18" customHeight="1">
      <c r="A36" s="32" t="s">
        <v>58</v>
      </c>
      <c r="B36" s="34" t="s">
        <v>38</v>
      </c>
      <c r="C36" s="85">
        <v>0</v>
      </c>
      <c r="D36" s="85"/>
      <c r="E36" s="85"/>
      <c r="F36" s="85"/>
      <c r="G36" s="85"/>
      <c r="H36" s="85">
        <v>0</v>
      </c>
      <c r="I36" s="85"/>
      <c r="J36" s="85"/>
      <c r="K36" s="84" t="s">
        <v>53</v>
      </c>
      <c r="L36" s="24"/>
    </row>
    <row r="37" spans="1:12" ht="37.5" customHeight="1">
      <c r="A37" s="32" t="s">
        <v>59</v>
      </c>
      <c r="B37" s="34">
        <v>0.05</v>
      </c>
      <c r="C37" s="84" t="s">
        <v>102</v>
      </c>
      <c r="D37" s="84"/>
      <c r="E37" s="84"/>
      <c r="F37" s="84"/>
      <c r="G37" s="35">
        <v>0.05</v>
      </c>
      <c r="H37" s="84" t="s">
        <v>80</v>
      </c>
      <c r="I37" s="84"/>
      <c r="J37" s="84"/>
      <c r="K37" s="84"/>
      <c r="L37" s="24"/>
    </row>
    <row r="38" spans="1:12" ht="27" customHeight="1">
      <c r="A38" s="32" t="s">
        <v>103</v>
      </c>
      <c r="B38" s="34">
        <v>0.2</v>
      </c>
      <c r="C38" s="86"/>
      <c r="D38" s="86"/>
      <c r="E38" s="86"/>
      <c r="F38" s="86"/>
      <c r="G38" s="33">
        <v>0.1</v>
      </c>
      <c r="H38" s="84" t="s">
        <v>81</v>
      </c>
      <c r="I38" s="84"/>
      <c r="J38" s="84"/>
      <c r="K38" s="84"/>
      <c r="L38" s="24"/>
    </row>
    <row r="39" spans="1:12" ht="26.25" customHeight="1">
      <c r="A39" s="32" t="s">
        <v>76</v>
      </c>
      <c r="B39" s="34">
        <v>0.2</v>
      </c>
      <c r="C39" s="84" t="s">
        <v>60</v>
      </c>
      <c r="D39" s="84"/>
      <c r="E39" s="84"/>
      <c r="F39" s="84"/>
      <c r="G39" s="35">
        <v>0.15</v>
      </c>
      <c r="H39" s="84" t="s">
        <v>82</v>
      </c>
      <c r="I39" s="84"/>
      <c r="J39" s="84"/>
      <c r="K39" s="84"/>
      <c r="L39" s="24"/>
    </row>
    <row r="40" spans="1:12" ht="28.5" customHeight="1">
      <c r="A40" s="32" t="s">
        <v>77</v>
      </c>
      <c r="B40" s="34">
        <v>0.3</v>
      </c>
      <c r="C40" s="84"/>
      <c r="D40" s="84"/>
      <c r="E40" s="84"/>
      <c r="F40" s="84"/>
      <c r="G40" s="35">
        <v>0.2</v>
      </c>
      <c r="H40" s="84" t="s">
        <v>83</v>
      </c>
      <c r="I40" s="84"/>
      <c r="J40" s="84"/>
      <c r="K40" s="84"/>
      <c r="L40" s="24"/>
    </row>
    <row r="41" spans="1:12" ht="28.5" customHeight="1">
      <c r="A41" s="32" t="s">
        <v>78</v>
      </c>
      <c r="B41" s="34">
        <v>0.3</v>
      </c>
      <c r="C41" s="84"/>
      <c r="D41" s="84"/>
      <c r="E41" s="84"/>
      <c r="F41" s="84"/>
      <c r="G41" s="35">
        <v>0.25</v>
      </c>
      <c r="H41" s="84" t="s">
        <v>84</v>
      </c>
      <c r="I41" s="84"/>
      <c r="J41" s="84"/>
      <c r="K41" s="84"/>
      <c r="L41" s="24"/>
    </row>
    <row r="42" spans="1:12" ht="28.5" customHeight="1">
      <c r="A42" s="32" t="s">
        <v>79</v>
      </c>
      <c r="B42" s="34">
        <v>0.3</v>
      </c>
      <c r="C42" s="84" t="s">
        <v>61</v>
      </c>
      <c r="D42" s="84"/>
      <c r="E42" s="84"/>
      <c r="F42" s="84"/>
      <c r="G42" s="35">
        <v>0.3</v>
      </c>
      <c r="H42" s="84" t="s">
        <v>85</v>
      </c>
      <c r="I42" s="84"/>
      <c r="J42" s="84"/>
      <c r="K42" s="84"/>
      <c r="L42" s="24"/>
    </row>
    <row r="43" spans="1:12" ht="13.5">
      <c r="A43" s="80" t="s">
        <v>109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24"/>
    </row>
  </sheetData>
  <sheetProtection/>
  <mergeCells count="37">
    <mergeCell ref="A1:K1"/>
    <mergeCell ref="F32:K33"/>
    <mergeCell ref="A22:K22"/>
    <mergeCell ref="B23:F23"/>
    <mergeCell ref="G23:K23"/>
    <mergeCell ref="B24:F24"/>
    <mergeCell ref="G24:K24"/>
    <mergeCell ref="B26:F26"/>
    <mergeCell ref="G26:K26"/>
    <mergeCell ref="B25:F25"/>
    <mergeCell ref="C41:F41"/>
    <mergeCell ref="H37:J37"/>
    <mergeCell ref="H39:J39"/>
    <mergeCell ref="H38:J38"/>
    <mergeCell ref="H40:J40"/>
    <mergeCell ref="A34:K34"/>
    <mergeCell ref="G25:K25"/>
    <mergeCell ref="A28:G28"/>
    <mergeCell ref="A29:G29"/>
    <mergeCell ref="C40:F40"/>
    <mergeCell ref="C36:G36"/>
    <mergeCell ref="L7:L14"/>
    <mergeCell ref="A43:K43"/>
    <mergeCell ref="H28:J28"/>
    <mergeCell ref="H29:J29"/>
    <mergeCell ref="K36:K42"/>
    <mergeCell ref="H36:J36"/>
    <mergeCell ref="H42:J42"/>
    <mergeCell ref="C42:F42"/>
    <mergeCell ref="H41:J41"/>
    <mergeCell ref="C37:F37"/>
    <mergeCell ref="C38:F38"/>
    <mergeCell ref="C39:F39"/>
    <mergeCell ref="H35:J35"/>
    <mergeCell ref="D35:G35"/>
    <mergeCell ref="A31:K31"/>
    <mergeCell ref="A30:K30"/>
  </mergeCells>
  <conditionalFormatting sqref="B3:L20">
    <cfRule type="cellIs" priority="1" dxfId="2" operator="equal" stopIfTrue="1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4" r:id="rId3"/>
  <headerFooter>
    <oddFooter>&amp;C2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HP</cp:lastModifiedBy>
  <cp:lastPrinted>2020-06-23T05:39:11Z</cp:lastPrinted>
  <dcterms:created xsi:type="dcterms:W3CDTF">2017-07-01T13:26:59Z</dcterms:created>
  <dcterms:modified xsi:type="dcterms:W3CDTF">2020-07-02T09:41:24Z</dcterms:modified>
  <cp:category/>
  <cp:version/>
  <cp:contentType/>
  <cp:contentStatus/>
</cp:coreProperties>
</file>