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56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pc7</author>
  </authors>
  <commentList>
    <comment ref="M2" authorId="0">
      <text>
        <r>
          <rPr>
            <b/>
            <sz val="9"/>
            <rFont val="Tahoma"/>
            <family val="2"/>
          </rPr>
          <t>pc7: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<sst xmlns="http://schemas.openxmlformats.org/spreadsheetml/2006/main" count="99" uniqueCount="97">
  <si>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</si>
  <si>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</si>
  <si>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</si>
  <si>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</si>
  <si>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</si>
  <si>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</si>
  <si>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</si>
  <si>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</si>
  <si>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</si>
  <si>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</si>
  <si>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</si>
  <si>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</si>
  <si>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</si>
  <si>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</si>
  <si>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</si>
  <si>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Name</t>
  </si>
  <si>
    <t>P F No.</t>
  </si>
  <si>
    <t>PAN</t>
  </si>
  <si>
    <t>Mobile No</t>
  </si>
  <si>
    <t>Designation</t>
  </si>
  <si>
    <t>Section</t>
  </si>
  <si>
    <t>Income Details</t>
  </si>
  <si>
    <t>Employee Details</t>
  </si>
  <si>
    <t xml:space="preserve">B-Deductions under any other Provisions of Chapter VIA </t>
  </si>
  <si>
    <t>11.Contribution to Pension Fund(80CCC)</t>
  </si>
  <si>
    <t>Month</t>
  </si>
  <si>
    <t>Salary</t>
  </si>
  <si>
    <t>PFS</t>
  </si>
  <si>
    <t>LIC</t>
  </si>
  <si>
    <t>GIS</t>
  </si>
  <si>
    <t>SWF</t>
  </si>
  <si>
    <t>FBS</t>
  </si>
  <si>
    <t>SLI</t>
  </si>
  <si>
    <t>HBA</t>
  </si>
  <si>
    <t>D A Arrear-1</t>
  </si>
  <si>
    <t>D A Arrear-2</t>
  </si>
  <si>
    <t>ELS</t>
  </si>
  <si>
    <t>Sl.No</t>
  </si>
  <si>
    <t>Name of Institution</t>
  </si>
  <si>
    <t>Income &amp; Savings Details</t>
  </si>
  <si>
    <t>Taxable Income</t>
  </si>
  <si>
    <t>Nil</t>
  </si>
  <si>
    <t>Tax Rate (%)</t>
  </si>
  <si>
    <t>Rs.5,00,001 - Rs.10,00,000</t>
  </si>
  <si>
    <t>Above Rs.10,00,000</t>
  </si>
  <si>
    <t>Cess</t>
  </si>
  <si>
    <t>I T</t>
  </si>
  <si>
    <t>Signature</t>
  </si>
  <si>
    <t>Date</t>
  </si>
  <si>
    <t>Amount Rs.</t>
  </si>
  <si>
    <t>For Office Use</t>
  </si>
  <si>
    <t>No.</t>
  </si>
  <si>
    <t>Particulars</t>
  </si>
  <si>
    <t>Details of Institutions from which HBA is availed</t>
  </si>
  <si>
    <t>Declaration</t>
  </si>
  <si>
    <t>TDS</t>
  </si>
  <si>
    <t>Deductions Under Chapter VI-A : A-Deductions under Section 80C</t>
  </si>
  <si>
    <t xml:space="preserve">MAHATMA GANDHI UNIVERSITY </t>
  </si>
  <si>
    <t>NPS 
own contribution</t>
  </si>
  <si>
    <t>9.NSC/ULIP/PLI /etc</t>
  </si>
  <si>
    <t>10.Others -Specify (GPAIS)</t>
  </si>
  <si>
    <t xml:space="preserve">2.Other Sources Income (Interest , Family Pension etc) </t>
  </si>
  <si>
    <t>Less Standard Deduction</t>
  </si>
  <si>
    <t>4 % of I T</t>
  </si>
  <si>
    <t>NPS 
Employer contribution</t>
  </si>
  <si>
    <t>Total Deductions(9+10)</t>
  </si>
  <si>
    <t>Upto Rs.2,50,000</t>
  </si>
  <si>
    <t>Rs.2,50,001-Rs.5,00,000</t>
  </si>
  <si>
    <t>Rs.12,500+20 % of (T I -5,00,000)</t>
  </si>
  <si>
    <t>Rs.1,12,500 +30 % ( T I-1000000)</t>
  </si>
  <si>
    <t>Fest. Allow./Bonus</t>
  </si>
  <si>
    <t>PR Arrear / any other Arrears</t>
  </si>
  <si>
    <t>Gross Salary (including Employer Contr. to NPS for Employee Under NPS)</t>
  </si>
  <si>
    <t>Tax Payable (13-14)</t>
  </si>
  <si>
    <t>Health and Educational Cess [4% of (15)]</t>
  </si>
  <si>
    <t>Total Tax Payable [(15+16]</t>
  </si>
  <si>
    <t>Statement of Computation of Income Tax - Financial Year 2019-20- Assessment Year 2020-21-ANTICIPATORY</t>
  </si>
  <si>
    <t>12.Contribution to National Pension Scheme-NPS( 80CCD)- Employee Contribution</t>
  </si>
  <si>
    <t>(i)Deduction u/s 80CCD(1) ( Addl Contribution to NPS, Max Rs.50,000)</t>
  </si>
  <si>
    <t>(ii)Contribution to National Pension Scheme-NPS( 80CCD) -Employer Contribution</t>
  </si>
  <si>
    <t>(iii)80-CCG Notified Equity Savings Scheme-Rajiv Gandhi Equity Savings (50% of amount invested, maximum exemption Rs.25,000)</t>
  </si>
  <si>
    <t>(iv)80-D Health Insurance-Mediclaim (Family Max 25000 + Parents 25000 / 35000)</t>
  </si>
  <si>
    <t>(v)80-DDD Expense on treatment of mentally or physically handicapped dependents (Max. Rs.75,000/1,25,000 for severe disability)</t>
  </si>
  <si>
    <t>(vi)80-DDB Expenditure on medical treatment of the employee for specified diseases. Actual expenditure or Rs.40000/60000/80000 whicever is less is exempted depending on age. (80DDB)</t>
  </si>
  <si>
    <t>(vii)80-E Interest on Educational Loan  for higher education for self or dependend children</t>
  </si>
  <si>
    <t>(viii)80-G Donations of National Importance and CMDRF only.</t>
  </si>
  <si>
    <r>
      <t>5 %(Taxable Income-250000)</t>
    </r>
    <r>
      <rPr>
        <i/>
        <sz val="10"/>
        <color indexed="8"/>
        <rFont val="Cambria"/>
        <family val="1"/>
      </rPr>
      <t xml:space="preserve">       :     ( Less Rs.12500 in case T I is less than Rs.5,00,000)</t>
    </r>
  </si>
  <si>
    <t>I ……………………….  hereby declare that what is stated above is true to the best of my information and belief.</t>
  </si>
  <si>
    <t>Less Relief for the Income upto 5 Lakhs u/s 87 A (Max Rs.12500)</t>
  </si>
  <si>
    <t>Tax already deducted upto 31.07.2019</t>
  </si>
  <si>
    <t>Balance Tax to be deducted [(17)-(18)]</t>
  </si>
  <si>
    <t>1.Income from House property (Interest on HBA is negative income ) [Provide Names &amp; PAN of Institutions in page No.2; Sec 24(b)]</t>
  </si>
  <si>
    <t>(x)80-U For employee with disability (Rs.75,000 or If &gt;80% disability 1.25 Lakh)</t>
  </si>
  <si>
    <t>(ix)80TTA - Interest on Savings Account (Except  Senior citizen / Very senior citizen)</t>
  </si>
  <si>
    <t>Tax to be deducted per month upto Feb-2020 ( Bal in 7 equal instalments)</t>
  </si>
  <si>
    <t>Total Income (rounded off to the nearest multiple of 05)[(8-11)]</t>
  </si>
  <si>
    <t>Income Tax Rates for FY 2019-20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</si>
</sst>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name val="Cambria"/>
      <family val="1"/>
    </font>
    <font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i/>
      <sz val="9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  <font>
      <u val="single"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shrinkToFit="1"/>
    </xf>
    <xf numFmtId="0" fontId="53" fillId="0" borderId="0" xfId="0" applyFont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17" fontId="53" fillId="0" borderId="10" xfId="0" applyNumberFormat="1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right"/>
      <protection locked="0"/>
    </xf>
    <xf numFmtId="0" fontId="55" fillId="0" borderId="12" xfId="0" applyFont="1" applyBorder="1" applyAlignment="1" applyProtection="1">
      <alignment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/>
      <protection/>
    </xf>
    <xf numFmtId="0" fontId="61" fillId="0" borderId="18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2" fillId="0" borderId="10" xfId="0" applyFont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left"/>
      <protection/>
    </xf>
    <xf numFmtId="0" fontId="55" fillId="0" borderId="12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center"/>
      <protection/>
    </xf>
    <xf numFmtId="0" fontId="33" fillId="33" borderId="10" xfId="0" applyFont="1" applyFill="1" applyBorder="1" applyAlignment="1">
      <alignment horizontal="left" vertical="top" wrapText="1"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horizontal="left"/>
      <protection locked="0"/>
    </xf>
    <xf numFmtId="0" fontId="61" fillId="0" borderId="11" xfId="0" applyFont="1" applyBorder="1" applyAlignment="1" applyProtection="1">
      <alignment horizontal="left"/>
      <protection/>
    </xf>
    <xf numFmtId="0" fontId="61" fillId="0" borderId="12" xfId="0" applyFont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0" fontId="61" fillId="0" borderId="20" xfId="0" applyFont="1" applyBorder="1" applyAlignment="1" applyProtection="1">
      <alignment horizontal="center" vertical="center" wrapText="1"/>
      <protection/>
    </xf>
    <xf numFmtId="0" fontId="61" fillId="0" borderId="21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9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abSelected="1" zoomScale="130" zoomScaleNormal="130" zoomScalePageLayoutView="0" workbookViewId="0" topLeftCell="A1">
      <selection activeCell="D45" sqref="D45"/>
    </sheetView>
  </sheetViews>
  <sheetFormatPr defaultColWidth="9.140625" defaultRowHeight="15"/>
  <cols>
    <col min="1" max="1" width="3.57421875" style="32" customWidth="1"/>
    <col min="2" max="2" width="32.421875" style="1" customWidth="1"/>
    <col min="3" max="3" width="33.00390625" style="1" customWidth="1"/>
    <col min="4" max="4" width="13.7109375" style="1" customWidth="1"/>
    <col min="5" max="5" width="16.00390625" style="1" customWidth="1"/>
    <col min="6" max="30" width="9.140625" style="9" customWidth="1"/>
    <col min="31" max="16384" width="9.140625" style="1" customWidth="1"/>
  </cols>
  <sheetData>
    <row r="1" spans="1:5" ht="17.25">
      <c r="A1" s="30"/>
      <c r="B1" s="38" t="s">
        <v>57</v>
      </c>
      <c r="C1" s="38"/>
      <c r="D1" s="38"/>
      <c r="E1" s="14"/>
    </row>
    <row r="2" spans="1:5" ht="7.5" customHeight="1">
      <c r="A2" s="30"/>
      <c r="B2" s="14"/>
      <c r="C2" s="14"/>
      <c r="D2" s="14"/>
      <c r="E2" s="14"/>
    </row>
    <row r="3" spans="1:5" ht="16.5" customHeight="1">
      <c r="A3" s="39" t="s">
        <v>76</v>
      </c>
      <c r="B3" s="40"/>
      <c r="C3" s="40"/>
      <c r="D3" s="40"/>
      <c r="E3" s="41"/>
    </row>
    <row r="4" spans="1:5" ht="15">
      <c r="A4" s="45" t="s">
        <v>22</v>
      </c>
      <c r="B4" s="45"/>
      <c r="C4" s="45"/>
      <c r="D4" s="45"/>
      <c r="E4" s="45"/>
    </row>
    <row r="5" spans="1:5" ht="13.5">
      <c r="A5" s="50" t="s">
        <v>15</v>
      </c>
      <c r="B5" s="50"/>
      <c r="C5" s="13"/>
      <c r="D5" s="13" t="s">
        <v>16</v>
      </c>
      <c r="E5" s="10"/>
    </row>
    <row r="6" spans="1:5" ht="13.5">
      <c r="A6" s="50" t="s">
        <v>19</v>
      </c>
      <c r="B6" s="50"/>
      <c r="C6" s="13"/>
      <c r="D6" s="13" t="s">
        <v>17</v>
      </c>
      <c r="E6" s="34"/>
    </row>
    <row r="7" spans="1:5" ht="13.5">
      <c r="A7" s="50" t="s">
        <v>20</v>
      </c>
      <c r="B7" s="50"/>
      <c r="C7" s="13"/>
      <c r="D7" s="13" t="s">
        <v>18</v>
      </c>
      <c r="E7" s="10"/>
    </row>
    <row r="8" spans="1:5" ht="13.5">
      <c r="A8" s="42" t="s">
        <v>21</v>
      </c>
      <c r="B8" s="43"/>
      <c r="C8" s="43"/>
      <c r="D8" s="43"/>
      <c r="E8" s="44"/>
    </row>
    <row r="9" spans="1:5" ht="13.5">
      <c r="A9" s="29" t="s">
        <v>51</v>
      </c>
      <c r="B9" s="50" t="s">
        <v>52</v>
      </c>
      <c r="C9" s="50"/>
      <c r="D9" s="15" t="s">
        <v>49</v>
      </c>
      <c r="E9" s="16" t="s">
        <v>50</v>
      </c>
    </row>
    <row r="10" spans="1:5" ht="13.5">
      <c r="A10" s="29">
        <v>1</v>
      </c>
      <c r="B10" s="53" t="s">
        <v>72</v>
      </c>
      <c r="C10" s="53"/>
      <c r="D10" s="13">
        <f>Sheet2!$B$20</f>
        <v>0</v>
      </c>
      <c r="E10" s="13"/>
    </row>
    <row r="11" spans="1:5" ht="13.5">
      <c r="A11" s="29">
        <v>2</v>
      </c>
      <c r="B11" s="53" t="s">
        <v>10</v>
      </c>
      <c r="C11" s="53"/>
      <c r="D11" s="10"/>
      <c r="E11" s="13"/>
    </row>
    <row r="12" spans="1:5" ht="13.5">
      <c r="A12" s="29">
        <v>3</v>
      </c>
      <c r="B12" s="53" t="s">
        <v>11</v>
      </c>
      <c r="C12" s="53"/>
      <c r="D12" s="13">
        <f>D10-D11</f>
        <v>0</v>
      </c>
      <c r="E12" s="13"/>
    </row>
    <row r="13" spans="1:5" ht="13.5">
      <c r="A13" s="29">
        <v>4</v>
      </c>
      <c r="B13" s="53" t="s">
        <v>12</v>
      </c>
      <c r="C13" s="53"/>
      <c r="D13" s="10">
        <v>2500</v>
      </c>
      <c r="E13" s="13"/>
    </row>
    <row r="14" spans="1:5" ht="13.5">
      <c r="A14" s="29">
        <v>5</v>
      </c>
      <c r="B14" s="53" t="s">
        <v>13</v>
      </c>
      <c r="C14" s="53"/>
      <c r="D14" s="13">
        <f>D12-D13</f>
        <v>-2500</v>
      </c>
      <c r="E14" s="13"/>
    </row>
    <row r="15" spans="1:5" ht="24.75" customHeight="1">
      <c r="A15" s="52">
        <v>6</v>
      </c>
      <c r="B15" s="46" t="s">
        <v>91</v>
      </c>
      <c r="C15" s="47"/>
      <c r="D15" s="10">
        <v>0</v>
      </c>
      <c r="E15" s="13"/>
    </row>
    <row r="16" spans="1:5" ht="20.25" customHeight="1">
      <c r="A16" s="37"/>
      <c r="B16" s="46" t="s">
        <v>61</v>
      </c>
      <c r="C16" s="47"/>
      <c r="D16" s="10">
        <v>0</v>
      </c>
      <c r="E16" s="13"/>
    </row>
    <row r="17" spans="1:5" ht="15" customHeight="1">
      <c r="A17" s="29">
        <v>7</v>
      </c>
      <c r="B17" s="48" t="s">
        <v>62</v>
      </c>
      <c r="C17" s="49"/>
      <c r="D17" s="13">
        <v>-50000</v>
      </c>
      <c r="E17" s="13"/>
    </row>
    <row r="18" spans="1:5" ht="13.5">
      <c r="A18" s="33">
        <v>8</v>
      </c>
      <c r="B18" s="55" t="s">
        <v>14</v>
      </c>
      <c r="C18" s="55"/>
      <c r="D18" s="13">
        <f>+IF(SUM(D14:D17)&lt;0,0,SUM(D14:D17))</f>
        <v>0</v>
      </c>
      <c r="E18" s="13"/>
    </row>
    <row r="19" spans="1:5" ht="15" customHeight="1">
      <c r="A19" s="42" t="s">
        <v>56</v>
      </c>
      <c r="B19" s="43"/>
      <c r="C19" s="43"/>
      <c r="D19" s="43"/>
      <c r="E19" s="44"/>
    </row>
    <row r="20" spans="1:5" ht="13.5">
      <c r="A20" s="52">
        <v>9</v>
      </c>
      <c r="B20" s="17" t="s">
        <v>0</v>
      </c>
      <c r="C20" s="18"/>
      <c r="D20" s="10">
        <f>Sheet2!$C$20</f>
        <v>0</v>
      </c>
      <c r="E20" s="13"/>
    </row>
    <row r="21" spans="1:5" ht="13.5">
      <c r="A21" s="36"/>
      <c r="B21" s="48" t="s">
        <v>1</v>
      </c>
      <c r="C21" s="49"/>
      <c r="D21" s="10">
        <f>Sheet2!$D$20</f>
        <v>0</v>
      </c>
      <c r="E21" s="13"/>
    </row>
    <row r="22" spans="1:5" ht="13.5">
      <c r="A22" s="36"/>
      <c r="B22" s="48" t="s">
        <v>2</v>
      </c>
      <c r="C22" s="49"/>
      <c r="D22" s="10">
        <f>Sheet2!$E$20</f>
        <v>0</v>
      </c>
      <c r="E22" s="13"/>
    </row>
    <row r="23" spans="1:5" ht="13.5">
      <c r="A23" s="36"/>
      <c r="B23" s="48" t="s">
        <v>3</v>
      </c>
      <c r="C23" s="49"/>
      <c r="D23" s="10">
        <f>Sheet2!$F$20</f>
        <v>0</v>
      </c>
      <c r="E23" s="13"/>
    </row>
    <row r="24" spans="1:5" ht="13.5">
      <c r="A24" s="36"/>
      <c r="B24" s="48" t="s">
        <v>4</v>
      </c>
      <c r="C24" s="49"/>
      <c r="D24" s="10">
        <f>Sheet2!$G$20</f>
        <v>0</v>
      </c>
      <c r="E24" s="13"/>
    </row>
    <row r="25" spans="1:5" ht="13.5">
      <c r="A25" s="36"/>
      <c r="B25" s="48" t="s">
        <v>7</v>
      </c>
      <c r="C25" s="49"/>
      <c r="D25" s="10">
        <f>Sheet2!$H$20</f>
        <v>0</v>
      </c>
      <c r="E25" s="13"/>
    </row>
    <row r="26" spans="1:5" ht="13.5">
      <c r="A26" s="36"/>
      <c r="B26" s="48" t="s">
        <v>5</v>
      </c>
      <c r="C26" s="49"/>
      <c r="D26" s="10"/>
      <c r="E26" s="13"/>
    </row>
    <row r="27" spans="1:5" ht="13.5">
      <c r="A27" s="36"/>
      <c r="B27" s="48" t="s">
        <v>6</v>
      </c>
      <c r="C27" s="49"/>
      <c r="D27" s="10"/>
      <c r="E27" s="13"/>
    </row>
    <row r="28" spans="1:5" ht="13.5">
      <c r="A28" s="36"/>
      <c r="B28" s="48" t="s">
        <v>59</v>
      </c>
      <c r="C28" s="49"/>
      <c r="D28" s="10"/>
      <c r="E28" s="13"/>
    </row>
    <row r="29" spans="1:5" ht="13.5">
      <c r="A29" s="36"/>
      <c r="B29" s="48" t="s">
        <v>60</v>
      </c>
      <c r="C29" s="49"/>
      <c r="D29" s="10">
        <v>400</v>
      </c>
      <c r="E29" s="13"/>
    </row>
    <row r="30" spans="1:5" ht="18" customHeight="1">
      <c r="A30" s="36"/>
      <c r="B30" s="46" t="s">
        <v>24</v>
      </c>
      <c r="C30" s="47"/>
      <c r="D30" s="10"/>
      <c r="E30" s="13"/>
    </row>
    <row r="31" spans="1:5" ht="14.25" customHeight="1">
      <c r="A31" s="36"/>
      <c r="B31" s="46" t="s">
        <v>77</v>
      </c>
      <c r="C31" s="47"/>
      <c r="D31" s="11">
        <f>Sheet2!$I$20</f>
        <v>0</v>
      </c>
      <c r="E31" s="13"/>
    </row>
    <row r="32" spans="1:5" ht="13.5">
      <c r="A32" s="37"/>
      <c r="B32" s="56" t="s">
        <v>8</v>
      </c>
      <c r="C32" s="57"/>
      <c r="D32" s="13">
        <f>IF(SUM(D20:D31)&gt;=150000,150000,SUM(D20:D31))</f>
        <v>400</v>
      </c>
      <c r="E32" s="13"/>
    </row>
    <row r="33" spans="1:5" ht="13.5" customHeight="1">
      <c r="A33" s="58" t="s">
        <v>23</v>
      </c>
      <c r="B33" s="59"/>
      <c r="C33" s="59"/>
      <c r="D33" s="59"/>
      <c r="E33" s="60"/>
    </row>
    <row r="34" spans="1:5" ht="15.75" customHeight="1">
      <c r="A34" s="36">
        <v>10</v>
      </c>
      <c r="B34" s="54" t="s">
        <v>78</v>
      </c>
      <c r="C34" s="54"/>
      <c r="D34" s="10"/>
      <c r="E34" s="13"/>
    </row>
    <row r="35" spans="1:5" ht="15.75" customHeight="1">
      <c r="A35" s="36"/>
      <c r="B35" s="46" t="s">
        <v>79</v>
      </c>
      <c r="C35" s="47"/>
      <c r="D35" s="10"/>
      <c r="E35" s="13"/>
    </row>
    <row r="36" spans="1:5" ht="29.25" customHeight="1">
      <c r="A36" s="36"/>
      <c r="B36" s="54" t="s">
        <v>80</v>
      </c>
      <c r="C36" s="54"/>
      <c r="D36" s="10"/>
      <c r="E36" s="13"/>
    </row>
    <row r="37" spans="1:5" ht="15.75" customHeight="1">
      <c r="A37" s="36"/>
      <c r="B37" s="54" t="s">
        <v>81</v>
      </c>
      <c r="C37" s="54"/>
      <c r="D37" s="10"/>
      <c r="E37" s="13"/>
    </row>
    <row r="38" spans="1:5" ht="27" customHeight="1">
      <c r="A38" s="36"/>
      <c r="B38" s="54" t="s">
        <v>82</v>
      </c>
      <c r="C38" s="54"/>
      <c r="D38" s="10"/>
      <c r="E38" s="13"/>
    </row>
    <row r="39" spans="1:5" ht="27.75" customHeight="1">
      <c r="A39" s="36"/>
      <c r="B39" s="54" t="s">
        <v>83</v>
      </c>
      <c r="C39" s="54"/>
      <c r="D39" s="12"/>
      <c r="E39" s="13"/>
    </row>
    <row r="40" spans="1:5" ht="14.25" customHeight="1">
      <c r="A40" s="36"/>
      <c r="B40" s="54" t="s">
        <v>84</v>
      </c>
      <c r="C40" s="54"/>
      <c r="D40" s="10"/>
      <c r="E40" s="13"/>
    </row>
    <row r="41" spans="1:5" ht="14.25" customHeight="1">
      <c r="A41" s="36"/>
      <c r="B41" s="54" t="s">
        <v>85</v>
      </c>
      <c r="C41" s="54"/>
      <c r="D41" s="35"/>
      <c r="E41" s="13"/>
    </row>
    <row r="42" spans="1:5" ht="14.25" customHeight="1">
      <c r="A42" s="36"/>
      <c r="B42" s="51" t="s">
        <v>93</v>
      </c>
      <c r="C42" s="51"/>
      <c r="D42" s="35"/>
      <c r="E42" s="13"/>
    </row>
    <row r="43" spans="1:5" ht="13.5" customHeight="1">
      <c r="A43" s="37"/>
      <c r="B43" s="13" t="s">
        <v>92</v>
      </c>
      <c r="C43" s="13"/>
      <c r="D43" s="35"/>
      <c r="E43" s="13"/>
    </row>
    <row r="44" spans="1:5" ht="15" customHeight="1">
      <c r="A44" s="29">
        <v>11</v>
      </c>
      <c r="B44" s="56" t="s">
        <v>65</v>
      </c>
      <c r="C44" s="57"/>
      <c r="D44" s="13">
        <f>D32+D34+D35+D36+D37+D38+D39+D40+D41+D43</f>
        <v>400</v>
      </c>
      <c r="E44" s="13"/>
    </row>
    <row r="45" spans="1:5" ht="15" customHeight="1">
      <c r="A45" s="29">
        <v>12</v>
      </c>
      <c r="B45" s="48" t="s">
        <v>95</v>
      </c>
      <c r="C45" s="49"/>
      <c r="D45" s="13">
        <f>IF((D18-D44)&lt;0,0,MROUND(D18-D44,5))</f>
        <v>0</v>
      </c>
      <c r="E45" s="13"/>
    </row>
    <row r="46" spans="1:5" ht="15" customHeight="1">
      <c r="A46" s="29">
        <v>13</v>
      </c>
      <c r="B46" s="48" t="s">
        <v>9</v>
      </c>
      <c r="C46" s="49"/>
      <c r="D46" s="13">
        <f>ROUND(IF(D45&lt;=250000,0,IF(D45&lt;=500000,(D45-250000)*0.05,IF(D45&lt;=1000000,12500+(D45-500000)*0.2,112500+(D45-1000000)*0.3))),0)</f>
        <v>0</v>
      </c>
      <c r="E46" s="13"/>
    </row>
    <row r="47" spans="1:5" ht="15" customHeight="1">
      <c r="A47" s="29">
        <v>14</v>
      </c>
      <c r="B47" s="48" t="s">
        <v>88</v>
      </c>
      <c r="C47" s="49"/>
      <c r="D47" s="13">
        <f>IF(AND(D45&gt;0,D45&lt;500001),12500,0)</f>
        <v>0</v>
      </c>
      <c r="E47" s="13"/>
    </row>
    <row r="48" spans="1:5" ht="15" customHeight="1">
      <c r="A48" s="29">
        <v>15</v>
      </c>
      <c r="B48" s="48" t="s">
        <v>73</v>
      </c>
      <c r="C48" s="49"/>
      <c r="D48" s="13">
        <f>IF(D46-D47&lt;0,,D46-D47)</f>
        <v>0</v>
      </c>
      <c r="E48" s="13"/>
    </row>
    <row r="49" spans="1:5" ht="15" customHeight="1">
      <c r="A49" s="29">
        <v>16</v>
      </c>
      <c r="B49" s="48" t="s">
        <v>74</v>
      </c>
      <c r="C49" s="49"/>
      <c r="D49" s="13">
        <f>IF((ROUND((D46-D47)*4/100,0))&lt;=0,0,ROUND((D46-D47)*4/100,0))</f>
        <v>0</v>
      </c>
      <c r="E49" s="13"/>
    </row>
    <row r="50" spans="1:5" ht="15" customHeight="1">
      <c r="A50" s="29">
        <v>17</v>
      </c>
      <c r="B50" s="48" t="s">
        <v>75</v>
      </c>
      <c r="C50" s="49"/>
      <c r="D50" s="13">
        <f>IF((D46-D47+D49)&lt;=0,0,(D46-D47+D49))</f>
        <v>0</v>
      </c>
      <c r="E50" s="13"/>
    </row>
    <row r="51" spans="1:5" ht="15" customHeight="1">
      <c r="A51" s="29">
        <v>18</v>
      </c>
      <c r="B51" s="61" t="s">
        <v>89</v>
      </c>
      <c r="C51" s="61"/>
      <c r="D51" s="13">
        <f>Sheet2!$L$20</f>
        <v>0</v>
      </c>
      <c r="E51" s="13"/>
    </row>
    <row r="52" spans="1:5" ht="15" customHeight="1">
      <c r="A52" s="29">
        <v>19</v>
      </c>
      <c r="B52" s="53" t="s">
        <v>90</v>
      </c>
      <c r="C52" s="53"/>
      <c r="D52" s="10">
        <f>IF((D50-D51)&lt;0,0,D50-D51)</f>
        <v>0</v>
      </c>
      <c r="E52" s="13"/>
    </row>
    <row r="53" spans="1:5" ht="15" customHeight="1">
      <c r="A53" s="29">
        <v>20</v>
      </c>
      <c r="B53" s="53" t="s">
        <v>94</v>
      </c>
      <c r="C53" s="53"/>
      <c r="D53" s="10">
        <f>ROUND(D52/7,0)</f>
        <v>0</v>
      </c>
      <c r="E53" s="13"/>
    </row>
    <row r="54" s="9" customFormat="1" ht="13.5">
      <c r="A54" s="31"/>
    </row>
    <row r="55" s="9" customFormat="1" ht="13.5">
      <c r="A55" s="31"/>
    </row>
    <row r="56" s="9" customFormat="1" ht="13.5">
      <c r="A56" s="31"/>
    </row>
    <row r="57" s="9" customFormat="1" ht="13.5">
      <c r="A57" s="31"/>
    </row>
    <row r="58" s="9" customFormat="1" ht="13.5">
      <c r="A58" s="31"/>
    </row>
    <row r="59" s="9" customFormat="1" ht="13.5">
      <c r="A59" s="31"/>
    </row>
    <row r="60" s="9" customFormat="1" ht="13.5">
      <c r="A60" s="31"/>
    </row>
    <row r="61" s="9" customFormat="1" ht="13.5">
      <c r="A61" s="31"/>
    </row>
    <row r="62" s="9" customFormat="1" ht="13.5">
      <c r="A62" s="31"/>
    </row>
    <row r="63" s="9" customFormat="1" ht="13.5">
      <c r="A63" s="31"/>
    </row>
    <row r="64" s="9" customFormat="1" ht="13.5">
      <c r="A64" s="31"/>
    </row>
    <row r="65" s="9" customFormat="1" ht="13.5">
      <c r="A65" s="31"/>
    </row>
    <row r="66" s="9" customFormat="1" ht="13.5">
      <c r="A66" s="31"/>
    </row>
    <row r="67" s="9" customFormat="1" ht="13.5">
      <c r="A67" s="31"/>
    </row>
    <row r="68" s="9" customFormat="1" ht="13.5">
      <c r="A68" s="31"/>
    </row>
    <row r="69" s="9" customFormat="1" ht="13.5">
      <c r="A69" s="31"/>
    </row>
    <row r="70" s="9" customFormat="1" ht="13.5">
      <c r="A70" s="31"/>
    </row>
    <row r="71" s="9" customFormat="1" ht="13.5">
      <c r="A71" s="31"/>
    </row>
    <row r="72" s="9" customFormat="1" ht="13.5">
      <c r="A72" s="31"/>
    </row>
    <row r="73" s="9" customFormat="1" ht="13.5">
      <c r="A73" s="31"/>
    </row>
    <row r="74" s="9" customFormat="1" ht="13.5">
      <c r="A74" s="31"/>
    </row>
    <row r="75" s="9" customFormat="1" ht="13.5">
      <c r="A75" s="31"/>
    </row>
    <row r="76" s="9" customFormat="1" ht="13.5">
      <c r="A76" s="31"/>
    </row>
    <row r="77" s="9" customFormat="1" ht="13.5">
      <c r="A77" s="31"/>
    </row>
    <row r="78" s="9" customFormat="1" ht="13.5">
      <c r="A78" s="31"/>
    </row>
    <row r="79" s="9" customFormat="1" ht="13.5">
      <c r="A79" s="31"/>
    </row>
    <row r="80" s="9" customFormat="1" ht="13.5">
      <c r="A80" s="31"/>
    </row>
    <row r="81" s="9" customFormat="1" ht="13.5">
      <c r="A81" s="31"/>
    </row>
    <row r="82" s="9" customFormat="1" ht="13.5">
      <c r="A82" s="31"/>
    </row>
    <row r="83" s="9" customFormat="1" ht="13.5">
      <c r="A83" s="31"/>
    </row>
    <row r="84" s="9" customFormat="1" ht="13.5">
      <c r="A84" s="31"/>
    </row>
    <row r="85" s="9" customFormat="1" ht="13.5">
      <c r="A85" s="31"/>
    </row>
    <row r="86" s="9" customFormat="1" ht="13.5">
      <c r="A86" s="31"/>
    </row>
    <row r="87" s="9" customFormat="1" ht="13.5">
      <c r="A87" s="31"/>
    </row>
    <row r="88" s="9" customFormat="1" ht="13.5">
      <c r="A88" s="31"/>
    </row>
    <row r="89" s="9" customFormat="1" ht="13.5">
      <c r="A89" s="31"/>
    </row>
    <row r="90" s="9" customFormat="1" ht="13.5">
      <c r="A90" s="31"/>
    </row>
    <row r="91" s="9" customFormat="1" ht="13.5">
      <c r="A91" s="31"/>
    </row>
    <row r="92" s="9" customFormat="1" ht="13.5">
      <c r="A92" s="31"/>
    </row>
    <row r="93" s="9" customFormat="1" ht="13.5">
      <c r="A93" s="31"/>
    </row>
    <row r="94" s="9" customFormat="1" ht="13.5">
      <c r="A94" s="31"/>
    </row>
    <row r="95" s="9" customFormat="1" ht="13.5">
      <c r="A95" s="31"/>
    </row>
    <row r="96" s="9" customFormat="1" ht="13.5">
      <c r="A96" s="31"/>
    </row>
    <row r="97" s="9" customFormat="1" ht="13.5">
      <c r="A97" s="31"/>
    </row>
    <row r="98" s="9" customFormat="1" ht="13.5">
      <c r="A98" s="31"/>
    </row>
    <row r="99" s="9" customFormat="1" ht="13.5">
      <c r="A99" s="31"/>
    </row>
    <row r="100" s="9" customFormat="1" ht="13.5">
      <c r="A100" s="31"/>
    </row>
    <row r="101" s="9" customFormat="1" ht="13.5">
      <c r="A101" s="31"/>
    </row>
    <row r="102" s="9" customFormat="1" ht="13.5">
      <c r="A102" s="31"/>
    </row>
    <row r="103" s="9" customFormat="1" ht="13.5">
      <c r="A103" s="31"/>
    </row>
    <row r="104" s="9" customFormat="1" ht="13.5">
      <c r="A104" s="31"/>
    </row>
    <row r="105" s="9" customFormat="1" ht="13.5">
      <c r="A105" s="31"/>
    </row>
    <row r="106" s="9" customFormat="1" ht="13.5">
      <c r="A106" s="31"/>
    </row>
    <row r="107" s="9" customFormat="1" ht="13.5">
      <c r="A107" s="31"/>
    </row>
    <row r="108" s="9" customFormat="1" ht="13.5">
      <c r="A108" s="31"/>
    </row>
    <row r="109" s="9" customFormat="1" ht="13.5">
      <c r="A109" s="31"/>
    </row>
    <row r="110" s="9" customFormat="1" ht="13.5">
      <c r="A110" s="31"/>
    </row>
    <row r="111" s="9" customFormat="1" ht="13.5">
      <c r="A111" s="31"/>
    </row>
    <row r="112" s="9" customFormat="1" ht="13.5">
      <c r="A112" s="31"/>
    </row>
    <row r="113" s="9" customFormat="1" ht="13.5">
      <c r="A113" s="31"/>
    </row>
    <row r="114" s="9" customFormat="1" ht="13.5">
      <c r="A114" s="31"/>
    </row>
    <row r="115" s="9" customFormat="1" ht="13.5">
      <c r="A115" s="31"/>
    </row>
    <row r="116" s="9" customFormat="1" ht="13.5">
      <c r="A116" s="31"/>
    </row>
    <row r="117" s="9" customFormat="1" ht="13.5">
      <c r="A117" s="31"/>
    </row>
    <row r="118" s="9" customFormat="1" ht="13.5">
      <c r="A118" s="31"/>
    </row>
    <row r="119" s="9" customFormat="1" ht="13.5">
      <c r="A119" s="31"/>
    </row>
    <row r="120" s="9" customFormat="1" ht="13.5">
      <c r="A120" s="31"/>
    </row>
    <row r="121" s="9" customFormat="1" ht="13.5">
      <c r="A121" s="31"/>
    </row>
    <row r="122" s="9" customFormat="1" ht="13.5">
      <c r="A122" s="31"/>
    </row>
    <row r="123" s="9" customFormat="1" ht="13.5">
      <c r="A123" s="31"/>
    </row>
    <row r="124" s="9" customFormat="1" ht="13.5">
      <c r="A124" s="31"/>
    </row>
    <row r="125" s="9" customFormat="1" ht="13.5">
      <c r="A125" s="31"/>
    </row>
    <row r="126" s="9" customFormat="1" ht="13.5">
      <c r="A126" s="31"/>
    </row>
    <row r="127" s="9" customFormat="1" ht="13.5">
      <c r="A127" s="31"/>
    </row>
    <row r="128" s="9" customFormat="1" ht="13.5">
      <c r="A128" s="31"/>
    </row>
    <row r="129" s="9" customFormat="1" ht="13.5">
      <c r="A129" s="31"/>
    </row>
    <row r="130" s="9" customFormat="1" ht="13.5">
      <c r="A130" s="31"/>
    </row>
    <row r="131" s="9" customFormat="1" ht="13.5">
      <c r="A131" s="31"/>
    </row>
    <row r="132" s="9" customFormat="1" ht="13.5">
      <c r="A132" s="31"/>
    </row>
    <row r="133" s="9" customFormat="1" ht="13.5">
      <c r="A133" s="31"/>
    </row>
    <row r="134" s="9" customFormat="1" ht="13.5">
      <c r="A134" s="31"/>
    </row>
    <row r="135" s="9" customFormat="1" ht="13.5">
      <c r="A135" s="31"/>
    </row>
    <row r="136" s="9" customFormat="1" ht="13.5">
      <c r="A136" s="31"/>
    </row>
    <row r="137" s="9" customFormat="1" ht="13.5">
      <c r="A137" s="31"/>
    </row>
    <row r="138" s="9" customFormat="1" ht="13.5">
      <c r="A138" s="31"/>
    </row>
    <row r="139" s="9" customFormat="1" ht="13.5">
      <c r="A139" s="31"/>
    </row>
    <row r="140" s="9" customFormat="1" ht="13.5">
      <c r="A140" s="31"/>
    </row>
    <row r="141" s="9" customFormat="1" ht="13.5">
      <c r="A141" s="31"/>
    </row>
    <row r="142" s="9" customFormat="1" ht="13.5">
      <c r="A142" s="31"/>
    </row>
    <row r="143" s="9" customFormat="1" ht="13.5">
      <c r="A143" s="31"/>
    </row>
    <row r="144" s="9" customFormat="1" ht="13.5">
      <c r="A144" s="31"/>
    </row>
    <row r="145" s="9" customFormat="1" ht="13.5">
      <c r="A145" s="31"/>
    </row>
    <row r="146" s="9" customFormat="1" ht="13.5">
      <c r="A146" s="31"/>
    </row>
    <row r="147" s="9" customFormat="1" ht="13.5">
      <c r="A147" s="31"/>
    </row>
    <row r="148" s="9" customFormat="1" ht="13.5">
      <c r="A148" s="31"/>
    </row>
    <row r="149" s="9" customFormat="1" ht="13.5">
      <c r="A149" s="31"/>
    </row>
    <row r="150" s="9" customFormat="1" ht="13.5">
      <c r="A150" s="31"/>
    </row>
    <row r="151" s="9" customFormat="1" ht="13.5">
      <c r="A151" s="31"/>
    </row>
    <row r="152" s="9" customFormat="1" ht="13.5">
      <c r="A152" s="31"/>
    </row>
    <row r="153" s="9" customFormat="1" ht="13.5">
      <c r="A153" s="31"/>
    </row>
    <row r="154" s="9" customFormat="1" ht="13.5">
      <c r="A154" s="31"/>
    </row>
    <row r="155" s="9" customFormat="1" ht="13.5">
      <c r="A155" s="31"/>
    </row>
    <row r="156" s="9" customFormat="1" ht="13.5">
      <c r="A156" s="31"/>
    </row>
    <row r="157" s="9" customFormat="1" ht="13.5">
      <c r="A157" s="31"/>
    </row>
    <row r="158" s="9" customFormat="1" ht="13.5">
      <c r="A158" s="31"/>
    </row>
    <row r="159" s="9" customFormat="1" ht="13.5">
      <c r="A159" s="31"/>
    </row>
    <row r="160" s="9" customFormat="1" ht="13.5">
      <c r="A160" s="31"/>
    </row>
    <row r="161" s="9" customFormat="1" ht="13.5">
      <c r="A161" s="31"/>
    </row>
    <row r="162" s="9" customFormat="1" ht="13.5">
      <c r="A162" s="31"/>
    </row>
    <row r="163" s="9" customFormat="1" ht="13.5">
      <c r="A163" s="31"/>
    </row>
    <row r="164" s="9" customFormat="1" ht="13.5">
      <c r="A164" s="31"/>
    </row>
    <row r="165" s="9" customFormat="1" ht="13.5">
      <c r="A165" s="31"/>
    </row>
    <row r="166" s="9" customFormat="1" ht="13.5">
      <c r="A166" s="31"/>
    </row>
    <row r="167" s="9" customFormat="1" ht="13.5">
      <c r="A167" s="31"/>
    </row>
    <row r="168" s="9" customFormat="1" ht="13.5">
      <c r="A168" s="31"/>
    </row>
    <row r="169" s="9" customFormat="1" ht="13.5">
      <c r="A169" s="31"/>
    </row>
    <row r="170" s="9" customFormat="1" ht="13.5">
      <c r="A170" s="31"/>
    </row>
    <row r="171" s="9" customFormat="1" ht="13.5">
      <c r="A171" s="31"/>
    </row>
    <row r="172" s="9" customFormat="1" ht="13.5">
      <c r="A172" s="31"/>
    </row>
    <row r="173" s="9" customFormat="1" ht="13.5">
      <c r="A173" s="31"/>
    </row>
    <row r="174" s="9" customFormat="1" ht="13.5">
      <c r="A174" s="31"/>
    </row>
    <row r="175" s="9" customFormat="1" ht="13.5">
      <c r="A175" s="31"/>
    </row>
    <row r="176" s="9" customFormat="1" ht="13.5">
      <c r="A176" s="31"/>
    </row>
    <row r="177" s="9" customFormat="1" ht="13.5">
      <c r="A177" s="31"/>
    </row>
    <row r="178" s="9" customFormat="1" ht="13.5">
      <c r="A178" s="31"/>
    </row>
    <row r="179" s="9" customFormat="1" ht="13.5">
      <c r="A179" s="31"/>
    </row>
    <row r="180" s="9" customFormat="1" ht="13.5">
      <c r="A180" s="31"/>
    </row>
    <row r="181" s="9" customFormat="1" ht="13.5">
      <c r="A181" s="31"/>
    </row>
    <row r="182" s="9" customFormat="1" ht="13.5">
      <c r="A182" s="31"/>
    </row>
    <row r="183" s="9" customFormat="1" ht="13.5">
      <c r="A183" s="31"/>
    </row>
    <row r="184" s="9" customFormat="1" ht="13.5">
      <c r="A184" s="31"/>
    </row>
    <row r="185" s="9" customFormat="1" ht="13.5">
      <c r="A185" s="31"/>
    </row>
    <row r="186" s="9" customFormat="1" ht="13.5">
      <c r="A186" s="31"/>
    </row>
    <row r="187" s="9" customFormat="1" ht="13.5">
      <c r="A187" s="31"/>
    </row>
    <row r="188" s="9" customFormat="1" ht="13.5">
      <c r="A188" s="31"/>
    </row>
    <row r="189" s="9" customFormat="1" ht="13.5">
      <c r="A189" s="31"/>
    </row>
    <row r="190" s="9" customFormat="1" ht="13.5">
      <c r="A190" s="31"/>
    </row>
    <row r="191" s="9" customFormat="1" ht="13.5">
      <c r="A191" s="31"/>
    </row>
    <row r="192" s="9" customFormat="1" ht="13.5">
      <c r="A192" s="31"/>
    </row>
    <row r="193" s="9" customFormat="1" ht="13.5">
      <c r="A193" s="31"/>
    </row>
    <row r="194" s="9" customFormat="1" ht="13.5">
      <c r="A194" s="31"/>
    </row>
    <row r="195" s="9" customFormat="1" ht="13.5">
      <c r="A195" s="31"/>
    </row>
    <row r="196" s="9" customFormat="1" ht="13.5">
      <c r="A196" s="31"/>
    </row>
    <row r="197" s="9" customFormat="1" ht="13.5">
      <c r="A197" s="31"/>
    </row>
    <row r="198" s="9" customFormat="1" ht="13.5">
      <c r="A198" s="31"/>
    </row>
    <row r="199" s="9" customFormat="1" ht="13.5">
      <c r="A199" s="31"/>
    </row>
    <row r="200" s="9" customFormat="1" ht="13.5">
      <c r="A200" s="31"/>
    </row>
    <row r="201" s="9" customFormat="1" ht="13.5">
      <c r="A201" s="31"/>
    </row>
    <row r="202" s="9" customFormat="1" ht="13.5">
      <c r="A202" s="31"/>
    </row>
    <row r="203" s="9" customFormat="1" ht="13.5">
      <c r="A203" s="31"/>
    </row>
    <row r="204" s="9" customFormat="1" ht="13.5">
      <c r="A204" s="31"/>
    </row>
    <row r="205" s="9" customFormat="1" ht="13.5">
      <c r="A205" s="31"/>
    </row>
    <row r="206" s="9" customFormat="1" ht="13.5">
      <c r="A206" s="31"/>
    </row>
    <row r="207" s="9" customFormat="1" ht="13.5">
      <c r="A207" s="31"/>
    </row>
    <row r="208" s="9" customFormat="1" ht="13.5">
      <c r="A208" s="31"/>
    </row>
    <row r="209" s="9" customFormat="1" ht="13.5">
      <c r="A209" s="31"/>
    </row>
    <row r="210" s="9" customFormat="1" ht="13.5">
      <c r="A210" s="31"/>
    </row>
    <row r="211" s="9" customFormat="1" ht="13.5">
      <c r="A211" s="31"/>
    </row>
    <row r="212" s="9" customFormat="1" ht="13.5">
      <c r="A212" s="31"/>
    </row>
    <row r="213" s="9" customFormat="1" ht="13.5">
      <c r="A213" s="31"/>
    </row>
    <row r="214" s="9" customFormat="1" ht="13.5">
      <c r="A214" s="31"/>
    </row>
    <row r="215" s="9" customFormat="1" ht="13.5">
      <c r="A215" s="31"/>
    </row>
    <row r="216" s="9" customFormat="1" ht="13.5">
      <c r="A216" s="31"/>
    </row>
    <row r="217" s="9" customFormat="1" ht="13.5">
      <c r="A217" s="31"/>
    </row>
    <row r="218" s="9" customFormat="1" ht="13.5">
      <c r="A218" s="31"/>
    </row>
    <row r="219" s="9" customFormat="1" ht="13.5">
      <c r="A219" s="31"/>
    </row>
    <row r="220" s="9" customFormat="1" ht="13.5">
      <c r="A220" s="31"/>
    </row>
    <row r="221" s="9" customFormat="1" ht="13.5">
      <c r="A221" s="31"/>
    </row>
    <row r="222" s="9" customFormat="1" ht="13.5">
      <c r="A222" s="31"/>
    </row>
    <row r="223" s="9" customFormat="1" ht="13.5">
      <c r="A223" s="31"/>
    </row>
    <row r="224" s="9" customFormat="1" ht="13.5">
      <c r="A224" s="31"/>
    </row>
    <row r="225" s="9" customFormat="1" ht="13.5">
      <c r="A225" s="31"/>
    </row>
    <row r="226" s="9" customFormat="1" ht="13.5">
      <c r="A226" s="31"/>
    </row>
    <row r="227" s="9" customFormat="1" ht="13.5">
      <c r="A227" s="31"/>
    </row>
    <row r="228" s="9" customFormat="1" ht="13.5">
      <c r="A228" s="31"/>
    </row>
    <row r="229" s="9" customFormat="1" ht="13.5">
      <c r="A229" s="31"/>
    </row>
    <row r="230" s="9" customFormat="1" ht="13.5">
      <c r="A230" s="31"/>
    </row>
    <row r="231" s="9" customFormat="1" ht="13.5">
      <c r="A231" s="31"/>
    </row>
    <row r="232" s="9" customFormat="1" ht="13.5">
      <c r="A232" s="31"/>
    </row>
    <row r="233" s="9" customFormat="1" ht="13.5">
      <c r="A233" s="31"/>
    </row>
    <row r="234" s="9" customFormat="1" ht="13.5">
      <c r="A234" s="31"/>
    </row>
    <row r="235" s="9" customFormat="1" ht="13.5">
      <c r="A235" s="31"/>
    </row>
    <row r="236" s="9" customFormat="1" ht="13.5">
      <c r="A236" s="31"/>
    </row>
    <row r="237" s="9" customFormat="1" ht="13.5">
      <c r="A237" s="31"/>
    </row>
    <row r="238" s="9" customFormat="1" ht="13.5">
      <c r="A238" s="31"/>
    </row>
    <row r="239" s="9" customFormat="1" ht="13.5">
      <c r="A239" s="31"/>
    </row>
    <row r="240" s="9" customFormat="1" ht="13.5">
      <c r="A240" s="31"/>
    </row>
    <row r="241" s="9" customFormat="1" ht="13.5">
      <c r="A241" s="31"/>
    </row>
    <row r="242" s="9" customFormat="1" ht="13.5">
      <c r="A242" s="31"/>
    </row>
    <row r="243" s="9" customFormat="1" ht="13.5">
      <c r="A243" s="31"/>
    </row>
    <row r="244" s="9" customFormat="1" ht="13.5">
      <c r="A244" s="31"/>
    </row>
    <row r="245" s="9" customFormat="1" ht="13.5">
      <c r="A245" s="31"/>
    </row>
    <row r="246" s="9" customFormat="1" ht="13.5">
      <c r="A246" s="31"/>
    </row>
    <row r="247" s="9" customFormat="1" ht="13.5">
      <c r="A247" s="31"/>
    </row>
    <row r="248" s="9" customFormat="1" ht="13.5">
      <c r="A248" s="31"/>
    </row>
    <row r="249" s="9" customFormat="1" ht="13.5">
      <c r="A249" s="31"/>
    </row>
    <row r="250" s="9" customFormat="1" ht="13.5">
      <c r="A250" s="31"/>
    </row>
    <row r="251" s="9" customFormat="1" ht="13.5">
      <c r="A251" s="31"/>
    </row>
    <row r="252" s="9" customFormat="1" ht="13.5">
      <c r="A252" s="31"/>
    </row>
    <row r="253" s="9" customFormat="1" ht="13.5">
      <c r="A253" s="31"/>
    </row>
    <row r="254" s="9" customFormat="1" ht="13.5">
      <c r="A254" s="31"/>
    </row>
    <row r="255" s="9" customFormat="1" ht="13.5">
      <c r="A255" s="31"/>
    </row>
    <row r="256" s="9" customFormat="1" ht="13.5">
      <c r="A256" s="31"/>
    </row>
    <row r="257" s="9" customFormat="1" ht="13.5">
      <c r="A257" s="31"/>
    </row>
    <row r="258" s="9" customFormat="1" ht="13.5">
      <c r="A258" s="31"/>
    </row>
    <row r="259" s="9" customFormat="1" ht="13.5">
      <c r="A259" s="31"/>
    </row>
    <row r="260" s="9" customFormat="1" ht="13.5">
      <c r="A260" s="31"/>
    </row>
    <row r="261" s="9" customFormat="1" ht="13.5">
      <c r="A261" s="31"/>
    </row>
    <row r="262" s="9" customFormat="1" ht="13.5">
      <c r="A262" s="31"/>
    </row>
    <row r="263" s="9" customFormat="1" ht="13.5">
      <c r="A263" s="31"/>
    </row>
    <row r="264" s="9" customFormat="1" ht="13.5">
      <c r="A264" s="31"/>
    </row>
    <row r="265" s="9" customFormat="1" ht="13.5">
      <c r="A265" s="31"/>
    </row>
    <row r="266" s="9" customFormat="1" ht="13.5">
      <c r="A266" s="31"/>
    </row>
    <row r="267" s="9" customFormat="1" ht="13.5">
      <c r="A267" s="31"/>
    </row>
    <row r="268" s="9" customFormat="1" ht="13.5">
      <c r="A268" s="31"/>
    </row>
    <row r="269" s="9" customFormat="1" ht="13.5">
      <c r="A269" s="31"/>
    </row>
    <row r="270" s="9" customFormat="1" ht="13.5">
      <c r="A270" s="31"/>
    </row>
    <row r="271" s="9" customFormat="1" ht="13.5">
      <c r="A271" s="31"/>
    </row>
    <row r="272" s="9" customFormat="1" ht="13.5">
      <c r="A272" s="31"/>
    </row>
    <row r="273" s="9" customFormat="1" ht="13.5">
      <c r="A273" s="31"/>
    </row>
    <row r="274" s="9" customFormat="1" ht="13.5">
      <c r="A274" s="31"/>
    </row>
    <row r="275" s="9" customFormat="1" ht="13.5">
      <c r="A275" s="31"/>
    </row>
    <row r="276" s="9" customFormat="1" ht="13.5">
      <c r="A276" s="31"/>
    </row>
    <row r="277" s="9" customFormat="1" ht="13.5">
      <c r="A277" s="31"/>
    </row>
    <row r="278" s="9" customFormat="1" ht="13.5">
      <c r="A278" s="31"/>
    </row>
    <row r="279" s="9" customFormat="1" ht="13.5">
      <c r="A279" s="31"/>
    </row>
    <row r="280" s="9" customFormat="1" ht="13.5">
      <c r="A280" s="31"/>
    </row>
    <row r="281" s="9" customFormat="1" ht="13.5">
      <c r="A281" s="31"/>
    </row>
    <row r="282" s="9" customFormat="1" ht="13.5">
      <c r="A282" s="31"/>
    </row>
    <row r="283" s="9" customFormat="1" ht="13.5">
      <c r="A283" s="31"/>
    </row>
    <row r="284" s="9" customFormat="1" ht="13.5">
      <c r="A284" s="31"/>
    </row>
    <row r="285" s="9" customFormat="1" ht="13.5">
      <c r="A285" s="31"/>
    </row>
    <row r="286" s="9" customFormat="1" ht="13.5">
      <c r="A286" s="31"/>
    </row>
    <row r="287" s="9" customFormat="1" ht="13.5">
      <c r="A287" s="31"/>
    </row>
    <row r="288" s="9" customFormat="1" ht="13.5">
      <c r="A288" s="31"/>
    </row>
    <row r="289" s="9" customFormat="1" ht="13.5">
      <c r="A289" s="31"/>
    </row>
    <row r="290" s="9" customFormat="1" ht="13.5">
      <c r="A290" s="31"/>
    </row>
    <row r="291" s="9" customFormat="1" ht="13.5">
      <c r="A291" s="31"/>
    </row>
    <row r="292" s="9" customFormat="1" ht="13.5">
      <c r="A292" s="31"/>
    </row>
    <row r="293" s="9" customFormat="1" ht="13.5">
      <c r="A293" s="31"/>
    </row>
    <row r="294" s="9" customFormat="1" ht="13.5">
      <c r="A294" s="31"/>
    </row>
    <row r="295" s="9" customFormat="1" ht="13.5">
      <c r="A295" s="31"/>
    </row>
    <row r="296" s="9" customFormat="1" ht="13.5">
      <c r="A296" s="31"/>
    </row>
    <row r="297" s="9" customFormat="1" ht="13.5">
      <c r="A297" s="31"/>
    </row>
    <row r="298" s="9" customFormat="1" ht="13.5">
      <c r="A298" s="31"/>
    </row>
    <row r="299" s="9" customFormat="1" ht="13.5">
      <c r="A299" s="31"/>
    </row>
    <row r="300" s="9" customFormat="1" ht="13.5">
      <c r="A300" s="31"/>
    </row>
    <row r="301" s="9" customFormat="1" ht="13.5">
      <c r="A301" s="31"/>
    </row>
    <row r="302" s="9" customFormat="1" ht="13.5">
      <c r="A302" s="31"/>
    </row>
    <row r="303" s="9" customFormat="1" ht="13.5">
      <c r="A303" s="31"/>
    </row>
    <row r="304" s="9" customFormat="1" ht="13.5">
      <c r="A304" s="31"/>
    </row>
    <row r="305" s="9" customFormat="1" ht="13.5">
      <c r="A305" s="31"/>
    </row>
    <row r="306" s="9" customFormat="1" ht="13.5">
      <c r="A306" s="31"/>
    </row>
    <row r="307" s="9" customFormat="1" ht="13.5">
      <c r="A307" s="31"/>
    </row>
    <row r="308" s="9" customFormat="1" ht="13.5">
      <c r="A308" s="31"/>
    </row>
    <row r="309" s="9" customFormat="1" ht="13.5">
      <c r="A309" s="31"/>
    </row>
    <row r="310" s="9" customFormat="1" ht="13.5">
      <c r="A310" s="31"/>
    </row>
    <row r="311" s="9" customFormat="1" ht="13.5">
      <c r="A311" s="31"/>
    </row>
    <row r="312" s="9" customFormat="1" ht="13.5">
      <c r="A312" s="31"/>
    </row>
    <row r="313" s="9" customFormat="1" ht="13.5">
      <c r="A313" s="31"/>
    </row>
    <row r="314" s="9" customFormat="1" ht="13.5">
      <c r="A314" s="31"/>
    </row>
  </sheetData>
  <sheetProtection selectLockedCells="1"/>
  <mergeCells count="53">
    <mergeCell ref="B53:C53"/>
    <mergeCell ref="B46:C46"/>
    <mergeCell ref="B47:C47"/>
    <mergeCell ref="B51:C51"/>
    <mergeCell ref="B52:C52"/>
    <mergeCell ref="B41:C41"/>
    <mergeCell ref="B50:C50"/>
    <mergeCell ref="B38:C38"/>
    <mergeCell ref="B49:C49"/>
    <mergeCell ref="B36:C36"/>
    <mergeCell ref="B37:C37"/>
    <mergeCell ref="A33:E33"/>
    <mergeCell ref="B39:C39"/>
    <mergeCell ref="B44:C44"/>
    <mergeCell ref="B45:C45"/>
    <mergeCell ref="B35:C35"/>
    <mergeCell ref="B48:C48"/>
    <mergeCell ref="B40:C40"/>
    <mergeCell ref="B34:C34"/>
    <mergeCell ref="A7:B7"/>
    <mergeCell ref="A20:A32"/>
    <mergeCell ref="B16:C16"/>
    <mergeCell ref="B18:C18"/>
    <mergeCell ref="B26:C26"/>
    <mergeCell ref="B29:C29"/>
    <mergeCell ref="B32:C32"/>
    <mergeCell ref="B10:C10"/>
    <mergeCell ref="B11:C11"/>
    <mergeCell ref="B12:C12"/>
    <mergeCell ref="B13:C13"/>
    <mergeCell ref="B14:C14"/>
    <mergeCell ref="B31:C31"/>
    <mergeCell ref="A6:B6"/>
    <mergeCell ref="B17:C17"/>
    <mergeCell ref="B22:C22"/>
    <mergeCell ref="B27:C27"/>
    <mergeCell ref="B23:C23"/>
    <mergeCell ref="B28:C28"/>
    <mergeCell ref="B25:C25"/>
    <mergeCell ref="B24:C24"/>
    <mergeCell ref="A19:E19"/>
    <mergeCell ref="B15:C15"/>
    <mergeCell ref="A15:A16"/>
    <mergeCell ref="A34:A43"/>
    <mergeCell ref="B1:D1"/>
    <mergeCell ref="A3:E3"/>
    <mergeCell ref="A8:E8"/>
    <mergeCell ref="A4:E4"/>
    <mergeCell ref="B30:C30"/>
    <mergeCell ref="B21:C21"/>
    <mergeCell ref="B9:C9"/>
    <mergeCell ref="A5:B5"/>
    <mergeCell ref="B42:C42"/>
  </mergeCells>
  <conditionalFormatting sqref="D34:D53 D20:D32 D10:D18">
    <cfRule type="cellIs" priority="2" dxfId="2" operator="equal" stopIfTrue="1">
      <formula>0</formula>
    </cfRule>
  </conditionalFormatting>
  <conditionalFormatting sqref="D36">
    <cfRule type="colorScale" priority="1" dxfId="0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6">
      <formula1>25001</formula1>
    </dataValidation>
    <dataValidation type="whole" operator="lessThan" allowBlank="1" showInputMessage="1" showErrorMessage="1" sqref="D43">
      <formula1>125001</formula1>
    </dataValidation>
  </dataValidations>
  <printOptions/>
  <pageMargins left="0.25" right="0.25" top="0" bottom="0" header="0.3" footer="0.3"/>
  <pageSetup horizontalDpi="300" verticalDpi="3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15" zoomScaleNormal="115" zoomScalePageLayoutView="0" workbookViewId="0" topLeftCell="A1">
      <selection activeCell="L20" sqref="L20"/>
    </sheetView>
  </sheetViews>
  <sheetFormatPr defaultColWidth="9.140625" defaultRowHeight="15"/>
  <cols>
    <col min="1" max="1" width="16.8515625" style="3" customWidth="1"/>
    <col min="2" max="2" width="9.00390625" style="1" bestFit="1" customWidth="1"/>
    <col min="3" max="3" width="6.7109375" style="1" bestFit="1" customWidth="1"/>
    <col min="4" max="4" width="6.421875" style="1" bestFit="1" customWidth="1"/>
    <col min="5" max="7" width="5.140625" style="1" bestFit="1" customWidth="1"/>
    <col min="8" max="8" width="4.421875" style="1" bestFit="1" customWidth="1"/>
    <col min="9" max="9" width="8.7109375" style="1" customWidth="1"/>
    <col min="10" max="10" width="8.7109375" style="1" bestFit="1" customWidth="1"/>
    <col min="11" max="12" width="6.7109375" style="1" bestFit="1" customWidth="1"/>
    <col min="13" max="16384" width="9.140625" style="1" customWidth="1"/>
  </cols>
  <sheetData>
    <row r="1" spans="1:12" ht="14.2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9"/>
    </row>
    <row r="2" spans="1:12" s="2" customFormat="1" ht="42">
      <c r="A2" s="19" t="s">
        <v>25</v>
      </c>
      <c r="B2" s="20" t="s">
        <v>26</v>
      </c>
      <c r="C2" s="20" t="s">
        <v>27</v>
      </c>
      <c r="D2" s="20" t="s">
        <v>28</v>
      </c>
      <c r="E2" s="20" t="s">
        <v>29</v>
      </c>
      <c r="F2" s="20" t="s">
        <v>30</v>
      </c>
      <c r="G2" s="20" t="s">
        <v>31</v>
      </c>
      <c r="H2" s="20" t="s">
        <v>32</v>
      </c>
      <c r="I2" s="21" t="s">
        <v>58</v>
      </c>
      <c r="J2" s="21" t="s">
        <v>64</v>
      </c>
      <c r="K2" s="20" t="s">
        <v>33</v>
      </c>
      <c r="L2" s="20" t="s">
        <v>55</v>
      </c>
    </row>
    <row r="3" spans="1:12" ht="14.25">
      <c r="A3" s="22">
        <v>43525</v>
      </c>
      <c r="B3" s="23"/>
      <c r="C3" s="23">
        <v>0</v>
      </c>
      <c r="D3" s="23">
        <v>0</v>
      </c>
      <c r="E3" s="23">
        <v>0</v>
      </c>
      <c r="F3" s="23">
        <v>0</v>
      </c>
      <c r="G3" s="23"/>
      <c r="H3" s="23"/>
      <c r="I3" s="23"/>
      <c r="J3" s="23">
        <f>+I3</f>
        <v>0</v>
      </c>
      <c r="K3" s="23">
        <v>0</v>
      </c>
      <c r="L3" s="23">
        <v>0</v>
      </c>
    </row>
    <row r="4" spans="1:12" ht="13.5">
      <c r="A4" s="22">
        <v>43556</v>
      </c>
      <c r="B4" s="23">
        <f>B3</f>
        <v>0</v>
      </c>
      <c r="C4" s="23">
        <f aca="true" t="shared" si="0" ref="C4:C14">+C3</f>
        <v>0</v>
      </c>
      <c r="D4" s="23">
        <f aca="true" t="shared" si="1" ref="D4:L5">D3</f>
        <v>0</v>
      </c>
      <c r="E4" s="23">
        <f t="shared" si="1"/>
        <v>0</v>
      </c>
      <c r="F4" s="23">
        <f t="shared" si="1"/>
        <v>0</v>
      </c>
      <c r="G4" s="23">
        <f t="shared" si="1"/>
        <v>0</v>
      </c>
      <c r="H4" s="23">
        <f t="shared" si="1"/>
        <v>0</v>
      </c>
      <c r="I4" s="23">
        <f>+I3</f>
        <v>0</v>
      </c>
      <c r="J4" s="23">
        <f t="shared" si="1"/>
        <v>0</v>
      </c>
      <c r="K4" s="23">
        <v>0</v>
      </c>
      <c r="L4" s="23">
        <f t="shared" si="1"/>
        <v>0</v>
      </c>
    </row>
    <row r="5" spans="1:12" ht="13.5">
      <c r="A5" s="22">
        <v>43586</v>
      </c>
      <c r="B5" s="23">
        <f>B4</f>
        <v>0</v>
      </c>
      <c r="C5" s="23">
        <f t="shared" si="0"/>
        <v>0</v>
      </c>
      <c r="D5" s="23">
        <f t="shared" si="1"/>
        <v>0</v>
      </c>
      <c r="E5" s="23">
        <f t="shared" si="1"/>
        <v>0</v>
      </c>
      <c r="F5" s="23">
        <f t="shared" si="1"/>
        <v>0</v>
      </c>
      <c r="G5" s="23">
        <f t="shared" si="1"/>
        <v>0</v>
      </c>
      <c r="H5" s="23">
        <f t="shared" si="1"/>
        <v>0</v>
      </c>
      <c r="I5" s="23">
        <f aca="true" t="shared" si="2" ref="I5:I14">+I4</f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</row>
    <row r="6" spans="1:12" ht="13.5">
      <c r="A6" s="22">
        <v>43617</v>
      </c>
      <c r="B6" s="23">
        <f aca="true" t="shared" si="3" ref="B6:B14">B5</f>
        <v>0</v>
      </c>
      <c r="C6" s="23">
        <f t="shared" si="0"/>
        <v>0</v>
      </c>
      <c r="D6" s="23">
        <f aca="true" t="shared" si="4" ref="D6:E14">D5</f>
        <v>0</v>
      </c>
      <c r="E6" s="23">
        <f aca="true" t="shared" si="5" ref="E6:E14">E5</f>
        <v>0</v>
      </c>
      <c r="F6" s="23">
        <f aca="true" t="shared" si="6" ref="F6:F14">F5</f>
        <v>0</v>
      </c>
      <c r="G6" s="23">
        <f aca="true" t="shared" si="7" ref="G6:G14">G5</f>
        <v>0</v>
      </c>
      <c r="H6" s="23">
        <f aca="true" t="shared" si="8" ref="H6:H14">H5</f>
        <v>0</v>
      </c>
      <c r="I6" s="23">
        <f t="shared" si="2"/>
        <v>0</v>
      </c>
      <c r="J6" s="23">
        <f aca="true" t="shared" si="9" ref="J6:J14">J5</f>
        <v>0</v>
      </c>
      <c r="K6" s="23">
        <f aca="true" t="shared" si="10" ref="K6:L14">K5</f>
        <v>0</v>
      </c>
      <c r="L6" s="23">
        <f t="shared" si="10"/>
        <v>0</v>
      </c>
    </row>
    <row r="7" spans="1:12" ht="13.5">
      <c r="A7" s="22">
        <v>43647</v>
      </c>
      <c r="B7" s="23">
        <f t="shared" si="3"/>
        <v>0</v>
      </c>
      <c r="C7" s="23">
        <f t="shared" si="0"/>
        <v>0</v>
      </c>
      <c r="D7" s="23">
        <f t="shared" si="4"/>
        <v>0</v>
      </c>
      <c r="E7" s="23">
        <f t="shared" si="4"/>
        <v>0</v>
      </c>
      <c r="F7" s="23">
        <f t="shared" si="6"/>
        <v>0</v>
      </c>
      <c r="G7" s="23">
        <f t="shared" si="7"/>
        <v>0</v>
      </c>
      <c r="H7" s="23">
        <f t="shared" si="8"/>
        <v>0</v>
      </c>
      <c r="I7" s="23">
        <f t="shared" si="2"/>
        <v>0</v>
      </c>
      <c r="J7" s="23">
        <f t="shared" si="9"/>
        <v>0</v>
      </c>
      <c r="K7" s="23">
        <f t="shared" si="10"/>
        <v>0</v>
      </c>
      <c r="L7" s="23">
        <f t="shared" si="10"/>
        <v>0</v>
      </c>
    </row>
    <row r="8" spans="1:12" ht="13.5">
      <c r="A8" s="22">
        <v>43678</v>
      </c>
      <c r="B8" s="23">
        <f t="shared" si="3"/>
        <v>0</v>
      </c>
      <c r="C8" s="23">
        <f t="shared" si="0"/>
        <v>0</v>
      </c>
      <c r="D8" s="23">
        <f t="shared" si="4"/>
        <v>0</v>
      </c>
      <c r="E8" s="23">
        <f t="shared" si="5"/>
        <v>0</v>
      </c>
      <c r="F8" s="23">
        <f t="shared" si="6"/>
        <v>0</v>
      </c>
      <c r="G8" s="23">
        <f t="shared" si="7"/>
        <v>0</v>
      </c>
      <c r="H8" s="23">
        <f t="shared" si="8"/>
        <v>0</v>
      </c>
      <c r="I8" s="23">
        <f t="shared" si="2"/>
        <v>0</v>
      </c>
      <c r="J8" s="23">
        <f t="shared" si="9"/>
        <v>0</v>
      </c>
      <c r="K8" s="23">
        <f t="shared" si="10"/>
        <v>0</v>
      </c>
      <c r="L8" s="23">
        <v>0</v>
      </c>
    </row>
    <row r="9" spans="1:12" ht="13.5">
      <c r="A9" s="22">
        <v>43709</v>
      </c>
      <c r="B9" s="23">
        <f t="shared" si="3"/>
        <v>0</v>
      </c>
      <c r="C9" s="23">
        <f t="shared" si="0"/>
        <v>0</v>
      </c>
      <c r="D9" s="23">
        <f t="shared" si="4"/>
        <v>0</v>
      </c>
      <c r="E9" s="23">
        <f t="shared" si="4"/>
        <v>0</v>
      </c>
      <c r="F9" s="23">
        <f t="shared" si="6"/>
        <v>0</v>
      </c>
      <c r="G9" s="23">
        <f t="shared" si="7"/>
        <v>0</v>
      </c>
      <c r="H9" s="23">
        <f t="shared" si="8"/>
        <v>0</v>
      </c>
      <c r="I9" s="23">
        <f t="shared" si="2"/>
        <v>0</v>
      </c>
      <c r="J9" s="23">
        <f t="shared" si="9"/>
        <v>0</v>
      </c>
      <c r="K9" s="23">
        <f t="shared" si="10"/>
        <v>0</v>
      </c>
      <c r="L9" s="23">
        <v>0</v>
      </c>
    </row>
    <row r="10" spans="1:12" ht="13.5">
      <c r="A10" s="22">
        <v>43739</v>
      </c>
      <c r="B10" s="23">
        <f t="shared" si="3"/>
        <v>0</v>
      </c>
      <c r="C10" s="23">
        <f t="shared" si="0"/>
        <v>0</v>
      </c>
      <c r="D10" s="23">
        <f t="shared" si="4"/>
        <v>0</v>
      </c>
      <c r="E10" s="23">
        <f t="shared" si="5"/>
        <v>0</v>
      </c>
      <c r="F10" s="23">
        <f t="shared" si="6"/>
        <v>0</v>
      </c>
      <c r="G10" s="23">
        <f t="shared" si="7"/>
        <v>0</v>
      </c>
      <c r="H10" s="23">
        <f t="shared" si="8"/>
        <v>0</v>
      </c>
      <c r="I10" s="23">
        <f t="shared" si="2"/>
        <v>0</v>
      </c>
      <c r="J10" s="23">
        <f t="shared" si="9"/>
        <v>0</v>
      </c>
      <c r="K10" s="23">
        <f t="shared" si="10"/>
        <v>0</v>
      </c>
      <c r="L10" s="23">
        <v>0</v>
      </c>
    </row>
    <row r="11" spans="1:12" ht="13.5">
      <c r="A11" s="22">
        <v>43770</v>
      </c>
      <c r="B11" s="23">
        <f t="shared" si="3"/>
        <v>0</v>
      </c>
      <c r="C11" s="23">
        <f t="shared" si="0"/>
        <v>0</v>
      </c>
      <c r="D11" s="23">
        <f t="shared" si="4"/>
        <v>0</v>
      </c>
      <c r="E11" s="23">
        <f t="shared" si="4"/>
        <v>0</v>
      </c>
      <c r="F11" s="23">
        <f t="shared" si="6"/>
        <v>0</v>
      </c>
      <c r="G11" s="23">
        <f t="shared" si="7"/>
        <v>0</v>
      </c>
      <c r="H11" s="23">
        <f t="shared" si="8"/>
        <v>0</v>
      </c>
      <c r="I11" s="23">
        <f t="shared" si="2"/>
        <v>0</v>
      </c>
      <c r="J11" s="23">
        <f t="shared" si="9"/>
        <v>0</v>
      </c>
      <c r="K11" s="23">
        <f t="shared" si="10"/>
        <v>0</v>
      </c>
      <c r="L11" s="23"/>
    </row>
    <row r="12" spans="1:12" ht="13.5">
      <c r="A12" s="22">
        <v>43800</v>
      </c>
      <c r="B12" s="23">
        <f t="shared" si="3"/>
        <v>0</v>
      </c>
      <c r="C12" s="23">
        <f t="shared" si="0"/>
        <v>0</v>
      </c>
      <c r="D12" s="23">
        <f t="shared" si="4"/>
        <v>0</v>
      </c>
      <c r="E12" s="23">
        <f t="shared" si="5"/>
        <v>0</v>
      </c>
      <c r="F12" s="23">
        <f t="shared" si="6"/>
        <v>0</v>
      </c>
      <c r="G12" s="23">
        <f t="shared" si="7"/>
        <v>0</v>
      </c>
      <c r="H12" s="23">
        <f t="shared" si="8"/>
        <v>0</v>
      </c>
      <c r="I12" s="23">
        <f t="shared" si="2"/>
        <v>0</v>
      </c>
      <c r="J12" s="23">
        <f t="shared" si="9"/>
        <v>0</v>
      </c>
      <c r="K12" s="23">
        <f t="shared" si="10"/>
        <v>0</v>
      </c>
      <c r="L12" s="23">
        <v>0</v>
      </c>
    </row>
    <row r="13" spans="1:12" ht="13.5">
      <c r="A13" s="22">
        <v>43831</v>
      </c>
      <c r="B13" s="23">
        <f t="shared" si="3"/>
        <v>0</v>
      </c>
      <c r="C13" s="23">
        <f t="shared" si="0"/>
        <v>0</v>
      </c>
      <c r="D13" s="23">
        <f t="shared" si="4"/>
        <v>0</v>
      </c>
      <c r="E13" s="23">
        <f t="shared" si="4"/>
        <v>0</v>
      </c>
      <c r="F13" s="23">
        <f t="shared" si="6"/>
        <v>0</v>
      </c>
      <c r="G13" s="23">
        <f t="shared" si="7"/>
        <v>0</v>
      </c>
      <c r="H13" s="23">
        <f t="shared" si="8"/>
        <v>0</v>
      </c>
      <c r="I13" s="23">
        <f t="shared" si="2"/>
        <v>0</v>
      </c>
      <c r="J13" s="23">
        <f t="shared" si="9"/>
        <v>0</v>
      </c>
      <c r="K13" s="23">
        <f t="shared" si="10"/>
        <v>0</v>
      </c>
      <c r="L13" s="23">
        <v>0</v>
      </c>
    </row>
    <row r="14" spans="1:12" ht="13.5">
      <c r="A14" s="22">
        <v>43862</v>
      </c>
      <c r="B14" s="23">
        <f t="shared" si="3"/>
        <v>0</v>
      </c>
      <c r="C14" s="23">
        <f t="shared" si="0"/>
        <v>0</v>
      </c>
      <c r="D14" s="23">
        <f t="shared" si="4"/>
        <v>0</v>
      </c>
      <c r="E14" s="23">
        <f t="shared" si="5"/>
        <v>0</v>
      </c>
      <c r="F14" s="23">
        <f t="shared" si="6"/>
        <v>0</v>
      </c>
      <c r="G14" s="23">
        <f t="shared" si="7"/>
        <v>0</v>
      </c>
      <c r="H14" s="23">
        <f t="shared" si="8"/>
        <v>0</v>
      </c>
      <c r="I14" s="23">
        <f t="shared" si="2"/>
        <v>0</v>
      </c>
      <c r="J14" s="23">
        <f t="shared" si="9"/>
        <v>0</v>
      </c>
      <c r="K14" s="23">
        <f t="shared" si="10"/>
        <v>0</v>
      </c>
      <c r="L14" s="23"/>
    </row>
    <row r="15" spans="1:12" ht="16.5" customHeight="1">
      <c r="A15" s="24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6.5" customHeight="1">
      <c r="A16" s="24" t="s">
        <v>35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30" customHeight="1">
      <c r="A17" s="24" t="s">
        <v>71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>
      <c r="A18" s="24" t="s">
        <v>36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7.25" customHeight="1">
      <c r="A19" s="12" t="s">
        <v>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5" t="s">
        <v>8</v>
      </c>
      <c r="B20" s="8">
        <f>SUM(B3:B19)</f>
        <v>0</v>
      </c>
      <c r="C20" s="8">
        <f aca="true" t="shared" si="11" ref="C20:K20">SUM(C3:C19)</f>
        <v>0</v>
      </c>
      <c r="D20" s="8">
        <f t="shared" si="11"/>
        <v>0</v>
      </c>
      <c r="E20" s="8">
        <f t="shared" si="11"/>
        <v>0</v>
      </c>
      <c r="F20" s="8">
        <f t="shared" si="11"/>
        <v>0</v>
      </c>
      <c r="G20" s="8">
        <f t="shared" si="11"/>
        <v>0</v>
      </c>
      <c r="H20" s="8">
        <f t="shared" si="11"/>
        <v>0</v>
      </c>
      <c r="I20" s="8">
        <f t="shared" si="11"/>
        <v>0</v>
      </c>
      <c r="J20" s="8">
        <f t="shared" si="11"/>
        <v>0</v>
      </c>
      <c r="K20" s="8">
        <f t="shared" si="11"/>
        <v>0</v>
      </c>
      <c r="L20" s="8">
        <f>SUM(L3:L19)</f>
        <v>0</v>
      </c>
    </row>
    <row r="21" spans="1:11" ht="13.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</row>
    <row r="23" spans="1:11" ht="13.5">
      <c r="A23" s="65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3.5">
      <c r="A24" s="4" t="s">
        <v>37</v>
      </c>
      <c r="B24" s="66" t="s">
        <v>38</v>
      </c>
      <c r="C24" s="66"/>
      <c r="D24" s="66"/>
      <c r="E24" s="66"/>
      <c r="F24" s="66"/>
      <c r="G24" s="66" t="s">
        <v>17</v>
      </c>
      <c r="H24" s="66"/>
      <c r="I24" s="66"/>
      <c r="J24" s="66"/>
      <c r="K24" s="66"/>
    </row>
    <row r="25" spans="1:11" ht="13.5">
      <c r="A25" s="4">
        <v>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3.5">
      <c r="A26" s="4">
        <v>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3.5">
      <c r="A27" s="4">
        <v>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3.5">
      <c r="A28" s="4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30" spans="1:11" ht="13.5">
      <c r="A30" s="73" t="s">
        <v>54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32.25" customHeight="1">
      <c r="A31" s="74" t="s">
        <v>87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6:11" ht="13.5">
      <c r="F32" s="64" t="s">
        <v>47</v>
      </c>
      <c r="G32" s="64"/>
      <c r="H32" s="64"/>
      <c r="I32" s="64"/>
      <c r="J32" s="64"/>
      <c r="K32" s="64"/>
    </row>
    <row r="33" spans="1:11" ht="13.5">
      <c r="A33" s="3" t="s">
        <v>48</v>
      </c>
      <c r="F33" s="64"/>
      <c r="G33" s="64"/>
      <c r="H33" s="64"/>
      <c r="I33" s="64"/>
      <c r="J33" s="64"/>
      <c r="K33" s="64"/>
    </row>
    <row r="36" spans="1:11" ht="13.5">
      <c r="A36" s="65" t="s">
        <v>96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5" customHeight="1">
      <c r="A37" s="4" t="s">
        <v>40</v>
      </c>
      <c r="B37" s="66" t="s">
        <v>42</v>
      </c>
      <c r="C37" s="66"/>
      <c r="D37" s="66"/>
      <c r="E37" s="66" t="s">
        <v>46</v>
      </c>
      <c r="F37" s="66"/>
      <c r="G37" s="66"/>
      <c r="H37" s="66"/>
      <c r="I37" s="25"/>
      <c r="J37" s="76" t="s">
        <v>45</v>
      </c>
      <c r="K37" s="77"/>
    </row>
    <row r="38" spans="1:11" ht="27" customHeight="1">
      <c r="A38" s="4" t="s">
        <v>66</v>
      </c>
      <c r="B38" s="75" t="s">
        <v>41</v>
      </c>
      <c r="C38" s="75"/>
      <c r="D38" s="75"/>
      <c r="E38" s="66">
        <v>0</v>
      </c>
      <c r="F38" s="66"/>
      <c r="G38" s="66"/>
      <c r="H38" s="66"/>
      <c r="I38" s="26"/>
      <c r="J38" s="67" t="s">
        <v>63</v>
      </c>
      <c r="K38" s="68"/>
    </row>
    <row r="39" spans="1:11" ht="61.5" customHeight="1">
      <c r="A39" s="4" t="s">
        <v>67</v>
      </c>
      <c r="B39" s="75">
        <v>0.05</v>
      </c>
      <c r="C39" s="75"/>
      <c r="D39" s="75"/>
      <c r="E39" s="78" t="s">
        <v>86</v>
      </c>
      <c r="F39" s="78"/>
      <c r="G39" s="78"/>
      <c r="H39" s="78"/>
      <c r="I39" s="27"/>
      <c r="J39" s="69"/>
      <c r="K39" s="70"/>
    </row>
    <row r="40" spans="1:11" ht="28.5" customHeight="1">
      <c r="A40" s="4" t="s">
        <v>43</v>
      </c>
      <c r="B40" s="75">
        <v>0.2</v>
      </c>
      <c r="C40" s="75"/>
      <c r="D40" s="75"/>
      <c r="E40" s="78" t="s">
        <v>68</v>
      </c>
      <c r="F40" s="78"/>
      <c r="G40" s="78"/>
      <c r="H40" s="78"/>
      <c r="I40" s="27"/>
      <c r="J40" s="69"/>
      <c r="K40" s="70"/>
    </row>
    <row r="41" spans="1:11" ht="39" customHeight="1">
      <c r="A41" s="4" t="s">
        <v>44</v>
      </c>
      <c r="B41" s="75">
        <v>0.3</v>
      </c>
      <c r="C41" s="75"/>
      <c r="D41" s="75"/>
      <c r="E41" s="78" t="s">
        <v>69</v>
      </c>
      <c r="F41" s="78"/>
      <c r="G41" s="78"/>
      <c r="H41" s="78"/>
      <c r="I41" s="28"/>
      <c r="J41" s="71"/>
      <c r="K41" s="72"/>
    </row>
  </sheetData>
  <sheetProtection/>
  <mergeCells count="28">
    <mergeCell ref="B37:D37"/>
    <mergeCell ref="E37:H37"/>
    <mergeCell ref="B40:D40"/>
    <mergeCell ref="B41:D41"/>
    <mergeCell ref="E38:H38"/>
    <mergeCell ref="E39:H39"/>
    <mergeCell ref="E40:H40"/>
    <mergeCell ref="E41:H41"/>
    <mergeCell ref="G28:K28"/>
    <mergeCell ref="B26:F26"/>
    <mergeCell ref="G26:K26"/>
    <mergeCell ref="J38:K41"/>
    <mergeCell ref="A30:K30"/>
    <mergeCell ref="A31:K31"/>
    <mergeCell ref="B38:D38"/>
    <mergeCell ref="B39:D39"/>
    <mergeCell ref="A36:K36"/>
    <mergeCell ref="J37:K37"/>
    <mergeCell ref="A1:K1"/>
    <mergeCell ref="F32:K33"/>
    <mergeCell ref="A23:K23"/>
    <mergeCell ref="B24:F24"/>
    <mergeCell ref="G24:K24"/>
    <mergeCell ref="B25:F25"/>
    <mergeCell ref="G25:K25"/>
    <mergeCell ref="B27:F27"/>
    <mergeCell ref="G27:K27"/>
    <mergeCell ref="B28:F28"/>
  </mergeCells>
  <conditionalFormatting sqref="B3:L20">
    <cfRule type="cellIs" priority="1" dxfId="2" operator="equal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3"/>
  <headerFooter>
    <oddFooter>&amp;C2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HP</cp:lastModifiedBy>
  <cp:lastPrinted>2019-08-03T09:46:50Z</cp:lastPrinted>
  <dcterms:created xsi:type="dcterms:W3CDTF">2017-07-01T13:26:59Z</dcterms:created>
  <dcterms:modified xsi:type="dcterms:W3CDTF">2019-08-05T10:30:43Z</dcterms:modified>
  <cp:category/>
  <cp:version/>
  <cp:contentType/>
  <cp:contentStatus/>
</cp:coreProperties>
</file>